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⚠️ Matriz de Riesgo" sheetId="1" state="visible" r:id="rId3"/>
    <sheet name="🗺️ Mapa de Calor" sheetId="2" state="visible" r:id="rId4"/>
    <sheet name="📖 Instruccione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<sst xmlns="http://schemas.openxmlformats.org/spreadsheetml/2006/main" count="190" uniqueCount="147">
  <si>
    <t xml:space="preserve">⚠️  MATRIZ DE RIESGO QA  |  Mundo QA</t>
  </si>
  <si>
    <t xml:space="preserve">Proyecto: ___________________________     Versión: _______     Sprint / Release: _______     Fecha: _______________</t>
  </si>
  <si>
    <t xml:space="preserve">ID</t>
  </si>
  <si>
    <t xml:space="preserve">Área / Módulo</t>
  </si>
  <si>
    <t xml:space="preserve">Descripción del riesgo</t>
  </si>
  <si>
    <t xml:space="preserve">Categoría</t>
  </si>
  <si>
    <t xml:space="preserve">Causa raíz</t>
  </si>
  <si>
    <t xml:space="preserve">Probabilidad</t>
  </si>
  <si>
    <t xml:space="preserve">Impacto</t>
  </si>
  <si>
    <t xml:space="preserve">Nivel de riesgo</t>
  </si>
  <si>
    <t xml:space="preserve">Puntuación</t>
  </si>
  <si>
    <t xml:space="preserve">Prioridad</t>
  </si>
  <si>
    <t xml:space="preserve">Plan de mitigación</t>
  </si>
  <si>
    <t xml:space="preserve">Plan de contingencia</t>
  </si>
  <si>
    <t xml:space="preserve">Responsable</t>
  </si>
  <si>
    <t xml:space="preserve">Fecha límite</t>
  </si>
  <si>
    <t xml:space="preserve">Estado</t>
  </si>
  <si>
    <t xml:space="preserve">RQ-001</t>
  </si>
  <si>
    <t xml:space="preserve">Login</t>
  </si>
  <si>
    <t xml:space="preserve">Autenticación falla con tokens expirados</t>
  </si>
  <si>
    <t xml:space="preserve">Funcional</t>
  </si>
  <si>
    <t xml:space="preserve">Manejo incorrecto de sesiones</t>
  </si>
  <si>
    <t xml:space="preserve">4-Alta</t>
  </si>
  <si>
    <t xml:space="preserve">4-Alto</t>
  </si>
  <si>
    <t xml:space="preserve">Alta</t>
  </si>
  <si>
    <t xml:space="preserve">Agregar validación de expiración en middleware; prueba automatizada de sesión</t>
  </si>
  <si>
    <t xml:space="preserve">Redirigir al login con mensaje claro; log del evento</t>
  </si>
  <si>
    <t xml:space="preserve">QA Engineer</t>
  </si>
  <si>
    <t xml:space="preserve">2026-04-15</t>
  </si>
  <si>
    <t xml:space="preserve">Identificado</t>
  </si>
  <si>
    <t xml:space="preserve">RQ-002</t>
  </si>
  <si>
    <t xml:space="preserve">API Pagos</t>
  </si>
  <si>
    <t xml:space="preserve">Timeout en transacciones de alto volumen</t>
  </si>
  <si>
    <t xml:space="preserve">Rendimiento</t>
  </si>
  <si>
    <t xml:space="preserve">Sin límite de tiempo configurado en endpoints</t>
  </si>
  <si>
    <t xml:space="preserve">3-Media</t>
  </si>
  <si>
    <t xml:space="preserve">5-Muy alto</t>
  </si>
  <si>
    <t xml:space="preserve">Configurar timeout de 30s; pruebas de carga con JMeter</t>
  </si>
  <si>
    <t xml:space="preserve">Reintentos automáticos con exponential backoff</t>
  </si>
  <si>
    <t xml:space="preserve">2026-04-20</t>
  </si>
  <si>
    <t xml:space="preserve">En mitigación</t>
  </si>
  <si>
    <t xml:space="preserve">RQ-003</t>
  </si>
  <si>
    <t xml:space="preserve">Base de Datos</t>
  </si>
  <si>
    <t xml:space="preserve">Exposición de datos sensibles en logs</t>
  </si>
  <si>
    <t xml:space="preserve">Seguridad</t>
  </si>
  <si>
    <t xml:space="preserve">Logging sin sanitización de datos</t>
  </si>
  <si>
    <t xml:space="preserve">2-Baja</t>
  </si>
  <si>
    <t xml:space="preserve">Media</t>
  </si>
  <si>
    <t xml:space="preserve">Auditoría de logs; implementar enmascaramiento de datos sensibles</t>
  </si>
  <si>
    <t xml:space="preserve">Rotar credenciales; notificar al equipo de seguridad</t>
  </si>
  <si>
    <t xml:space="preserve">2026-05-01</t>
  </si>
  <si>
    <t xml:space="preserve">RQ-004</t>
  </si>
  <si>
    <t xml:space="preserve">Integración</t>
  </si>
  <si>
    <t xml:space="preserve">Fallo en sincronización con sistema legado</t>
  </si>
  <si>
    <t xml:space="preserve">API legacy sin versionado</t>
  </si>
  <si>
    <t xml:space="preserve">3-Medio</t>
  </si>
  <si>
    <t xml:space="preserve">Mock del servicio legado en pruebas; contrato de API documentado</t>
  </si>
  <si>
    <t xml:space="preserve">Modo degradado con datos en caché</t>
  </si>
  <si>
    <t xml:space="preserve">2026-04-30</t>
  </si>
  <si>
    <t xml:space="preserve">RQ-005</t>
  </si>
  <si>
    <t xml:space="preserve">Reportes</t>
  </si>
  <si>
    <t xml:space="preserve">Datos incorrectos en reportes financieros</t>
  </si>
  <si>
    <t xml:space="preserve">Datos</t>
  </si>
  <si>
    <t xml:space="preserve">Transformaciones ETL sin validación</t>
  </si>
  <si>
    <t xml:space="preserve">Baja</t>
  </si>
  <si>
    <t xml:space="preserve">Suite de pruebas de integridad de datos; comparación con fuente</t>
  </si>
  <si>
    <t xml:space="preserve">Reporte manual de respaldo mientras se corrige</t>
  </si>
  <si>
    <t xml:space="preserve">2026-05-10</t>
  </si>
  <si>
    <t xml:space="preserve">📊  RESUMEN EJECUTIVO DE RIESGOS</t>
  </si>
  <si>
    <t xml:space="preserve">🔴  Críticos</t>
  </si>
  <si>
    <t xml:space="preserve">🟠  Altos</t>
  </si>
  <si>
    <t xml:space="preserve">🟡  Medios</t>
  </si>
  <si>
    <t xml:space="preserve">🟢  Bajos</t>
  </si>
  <si>
    <t xml:space="preserve">📋  Total</t>
  </si>
  <si>
    <t xml:space="preserve">✅  Cerrados</t>
  </si>
  <si>
    <t xml:space="preserve">⚙️  Mitigando</t>
  </si>
  <si>
    <t xml:space="preserve">🗺️  MAPA DE CALOR DE RIESGOS 5×5  |  Mundo QA</t>
  </si>
  <si>
    <t xml:space="preserve">Eje X = Probabilidad (1 Muy baja → 5 Muy alta)   |   Eje Y = Impacto (1 Muy bajo → 5 Muy alto)</t>
  </si>
  <si>
    <t xml:space="preserve">IMP.</t>
  </si>
  <si>
    <t xml:space="preserve">← PROBABILIDAD →</t>
  </si>
  <si>
    <t xml:space="preserve">1
Muy baja</t>
  </si>
  <si>
    <t xml:space="preserve">2
Baja</t>
  </si>
  <si>
    <t xml:space="preserve">3
Media</t>
  </si>
  <si>
    <t xml:space="preserve">4
Alta</t>
  </si>
  <si>
    <t xml:space="preserve">5
Muy alta</t>
  </si>
  <si>
    <t xml:space="preserve">5
Muy alto</t>
  </si>
  <si>
    <t xml:space="preserve">Bajo
(5)</t>
  </si>
  <si>
    <t xml:space="preserve">Medio
(10)</t>
  </si>
  <si>
    <t xml:space="preserve">Alto
(15)</t>
  </si>
  <si>
    <t xml:space="preserve">Crítico
(20)</t>
  </si>
  <si>
    <t xml:space="preserve">Crítico
(25)</t>
  </si>
  <si>
    <t xml:space="preserve">4
Alto</t>
  </si>
  <si>
    <t xml:space="preserve">Bajo
(4)</t>
  </si>
  <si>
    <t xml:space="preserve">Medio
(8)</t>
  </si>
  <si>
    <t xml:space="preserve">Alto
(12)</t>
  </si>
  <si>
    <t xml:space="preserve">Alto
(16)</t>
  </si>
  <si>
    <t xml:space="preserve">3
Medio</t>
  </si>
  <si>
    <t xml:space="preserve">Bajo
(3)</t>
  </si>
  <si>
    <t xml:space="preserve">Medio
(6)</t>
  </si>
  <si>
    <t xml:space="preserve">Medio
(9)</t>
  </si>
  <si>
    <t xml:space="preserve">2
Bajo</t>
  </si>
  <si>
    <t xml:space="preserve">Bajo
(2)</t>
  </si>
  <si>
    <t xml:space="preserve">1
Muy bajo</t>
  </si>
  <si>
    <t xml:space="preserve">Bajo
(1)</t>
  </si>
  <si>
    <t xml:space="preserve">LEYENDA DE NIVELES DE RIESGO</t>
  </si>
  <si>
    <t xml:space="preserve">🔴  CRÍTICO</t>
  </si>
  <si>
    <t xml:space="preserve">Puntuación 20-25</t>
  </si>
  <si>
    <t xml:space="preserve">Acción inmediata requerida. Bloquea el release.</t>
  </si>
  <si>
    <t xml:space="preserve">🟠  ALTO</t>
  </si>
  <si>
    <t xml:space="preserve">Puntuación 12-19</t>
  </si>
  <si>
    <t xml:space="preserve">Mitigación urgente. Seguimiento diario.</t>
  </si>
  <si>
    <t xml:space="preserve">🟡  MEDIO</t>
  </si>
  <si>
    <t xml:space="preserve">Puntuación 6-11</t>
  </si>
  <si>
    <t xml:space="preserve">Plan de mitigación definido. Revisión semanal.</t>
  </si>
  <si>
    <t xml:space="preserve">🟢  BAJO</t>
  </si>
  <si>
    <t xml:space="preserve">Puntuación 1-5</t>
  </si>
  <si>
    <t xml:space="preserve">Aceptable. Monitoreo periódico.</t>
  </si>
  <si>
    <t xml:space="preserve">📌  RIESGOS ACTIVOS POSICIONADOS EN EL MAPA</t>
  </si>
  <si>
    <t xml:space="preserve">Descripción</t>
  </si>
  <si>
    <t xml:space="preserve">Probabilidad (1-5)</t>
  </si>
  <si>
    <t xml:space="preserve">Impacto (1-5)</t>
  </si>
  <si>
    <t xml:space="preserve">Nivel</t>
  </si>
  <si>
    <t xml:space="preserve">📖  GUÍA DE USO — MATRIZ DE RIESGO QA  |  Mundo QA</t>
  </si>
  <si>
    <t xml:space="preserve">CAMPO</t>
  </si>
  <si>
    <t xml:space="preserve">DESCRIPCIÓN / CÓMO USARLO</t>
  </si>
  <si>
    <t xml:space="preserve">Identificador único del riesgo. Formato sugerido: RQ-001, RQ-002...</t>
  </si>
  <si>
    <t xml:space="preserve">Componente o módulo del sistema donde se identificó el riesgo.</t>
  </si>
  <si>
    <t xml:space="preserve">Redactar el riesgo como: 'Existe el riesgo de que [evento] ocurra, causando [consecuencia]'.</t>
  </si>
  <si>
    <t xml:space="preserve">Seleccionar del desplegable: Funcional, Técnico, Seguridad, Rendimiento, Integración, Datos, Ambiental, Proceso.</t>
  </si>
  <si>
    <t xml:space="preserve">Razón fundamental por la que podría materializarse el riesgo.</t>
  </si>
  <si>
    <t xml:space="preserve">Escala 1-5. Seleccionar del desplegable:
1-Muy baja: &lt;10% | 2-Baja: 10-30% | 3-Media: 30-50% | 4-Alta: 50-80% | 5-Muy alta: &gt;80%</t>
  </si>
  <si>
    <t xml:space="preserve">Escala 1-5. Seleccionar del desplegable:
1-Muy bajo: Mínimo | 2-Bajo: Menor | 3-Medio: Moderado | 4-Alto: Mayor | 5-Muy alto: Crítico/Bloqueante</t>
  </si>
  <si>
    <t xml:space="preserve">SE CALCULA AUTOMÁTICAMENTE según Probabilidad × Impacto:
Bajo (1-5) | Medio (6-11) | Alto (12-19) | Crítico (20-25)</t>
  </si>
  <si>
    <t xml:space="preserve">SE CALCULA AUTOMÁTICAMENTE. Valor numérico de Probabilidad × Impacto.</t>
  </si>
  <si>
    <t xml:space="preserve">Urgencia de atención: Crítica, Alta, Media, Baja. Normalmente coincide con el Nivel de riesgo.</t>
  </si>
  <si>
    <t xml:space="preserve">Acciones preventivas para reducir la probabilidad o el impacto ANTES de que ocurra.</t>
  </si>
  <si>
    <t xml:space="preserve">Acciones reactivas a ejecutar SI el riesgo se materializa.</t>
  </si>
  <si>
    <t xml:space="preserve">Persona o rol encargado de ejecutar el plan de mitigación.</t>
  </si>
  <si>
    <t xml:space="preserve">Fecha máxima para implementar la mitigación.</t>
  </si>
  <si>
    <t xml:space="preserve">Seleccionar del desplegable:
Identificado → En mitigación → Mitigado / Aceptado / Cerrado</t>
  </si>
  <si>
    <t xml:space="preserve">💡  TIPS PARA UN BUEN ANÁLISIS DE RIESGOS EN QA</t>
  </si>
  <si>
    <t xml:space="preserve">  ✓  Involucra al equipo completo (Dev, PO, QA) en la identificación de riesgos — más perspectivas = menos puntos ciegos.</t>
  </si>
  <si>
    <t xml:space="preserve">  ✓  Revisa y actualiza la matriz al inicio de cada sprint o iteración. Los riesgos cambian con el tiempo.</t>
  </si>
  <si>
    <t xml:space="preserve">  ✓  Un riesgo 'Crítico' no significa que el proyecto esté bloqueado — significa que necesita plan de acción YA.</t>
  </si>
  <si>
    <t xml:space="preserve">  ✓  Distingue siempre entre RIESGO (puede pasar) e INCIDENTE (ya pasó). Los incidentes van al registro de bugs.</t>
  </si>
  <si>
    <t xml:space="preserve">  ✓  Prioriza mitigar riesgos de Alto Impacto aunque la probabilidad sea baja — son los más costosos si ocurren.</t>
  </si>
  <si>
    <t xml:space="preserve">  ✓  El Mapa de Calor se actualiza automáticamente con los datos de la hoja principal. Úsalo en presentaciones.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</si>
</sst>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3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7"/>
      <color rgb="FFFFFFFF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9"/>
      <color rgb="FFDC2626"/>
      <name val="Arial"/>
      <family val="0"/>
      <charset val="1"/>
    </font>
    <font>
      <b val="true"/>
      <sz val="9"/>
      <color rgb="FFEA580C"/>
      <name val="Arial"/>
      <family val="0"/>
      <charset val="1"/>
    </font>
    <font>
      <b val="true"/>
      <sz val="9"/>
      <color rgb="FFCA8A04"/>
      <name val="Arial"/>
      <family val="0"/>
      <charset val="1"/>
    </font>
    <font>
      <b val="true"/>
      <sz val="9"/>
      <color rgb="FF15803D"/>
      <name val="Arial"/>
      <family val="0"/>
      <charset val="1"/>
    </font>
    <font>
      <b val="true"/>
      <sz val="9"/>
      <color rgb="FF2563EB"/>
      <name val="Arial"/>
      <family val="0"/>
      <charset val="1"/>
    </font>
    <font>
      <b val="true"/>
      <sz val="9"/>
      <color rgb="FF374151"/>
      <name val="Arial"/>
      <family val="0"/>
      <charset val="1"/>
    </font>
    <font>
      <b val="true"/>
      <sz val="16"/>
      <color rgb="FFDC2626"/>
      <name val="Arial"/>
      <family val="0"/>
      <charset val="1"/>
    </font>
    <font>
      <b val="true"/>
      <sz val="16"/>
      <color rgb="FFEA580C"/>
      <name val="Arial"/>
      <family val="0"/>
      <charset val="1"/>
    </font>
    <font>
      <b val="true"/>
      <sz val="16"/>
      <color rgb="FFCA8A04"/>
      <name val="Arial"/>
      <family val="0"/>
      <charset val="1"/>
    </font>
    <font>
      <b val="true"/>
      <sz val="16"/>
      <color rgb="FF15803D"/>
      <name val="Arial"/>
      <family val="0"/>
      <charset val="1"/>
    </font>
    <font>
      <b val="true"/>
      <sz val="16"/>
      <color rgb="FF2563EB"/>
      <name val="Arial"/>
      <family val="0"/>
      <charset val="1"/>
    </font>
    <font>
      <b val="true"/>
      <sz val="16"/>
      <color rgb="FF374151"/>
      <name val="Arial"/>
      <family val="0"/>
      <charset val="1"/>
    </font>
    <font>
      <b val="true"/>
      <sz val="15"/>
      <color rgb="FFFFFFFF"/>
      <name val="Arial"/>
      <family val="0"/>
      <charset val="1"/>
    </font>
    <font>
      <i val="true"/>
      <sz val="10"/>
      <color rgb="FF6B7280"/>
      <name val="Arial"/>
      <family val="0"/>
      <charset val="1"/>
    </font>
    <font>
      <b val="true"/>
      <sz val="9"/>
      <color rgb="FF1A3E6E"/>
      <name val="Arial"/>
      <family val="0"/>
      <charset val="1"/>
    </font>
    <font>
      <b val="true"/>
      <sz val="11"/>
      <color rgb="FF1A3E6E"/>
      <name val="Arial"/>
      <family val="0"/>
      <charset val="1"/>
    </font>
    <font>
      <b val="true"/>
      <sz val="10"/>
      <color rgb="FF15803D"/>
      <name val="Arial"/>
      <family val="0"/>
      <charset val="1"/>
    </font>
    <font>
      <b val="true"/>
      <sz val="10"/>
      <color rgb="FFCA8A04"/>
      <name val="Arial"/>
      <family val="0"/>
      <charset val="1"/>
    </font>
    <font>
      <b val="true"/>
      <sz val="10"/>
      <color rgb="FFEA580C"/>
      <name val="Arial"/>
      <family val="0"/>
      <charset val="1"/>
    </font>
    <font>
      <b val="true"/>
      <sz val="10"/>
      <color rgb="FFDC2626"/>
      <name val="Arial"/>
      <family val="0"/>
      <charset val="1"/>
    </font>
    <font>
      <sz val="10"/>
      <color rgb="FF374151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FFFFFF"/>
      <name val="Arial"/>
      <family val="0"/>
      <charset val="1"/>
    </font>
    <font>
      <b val="true"/>
      <sz val="10"/>
      <color rgb="FF1A3E6E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A3E6E"/>
        <bgColor rgb="FF374151"/>
      </patternFill>
    </fill>
    <fill>
      <patternFill patternType="solid">
        <fgColor rgb="FF2563EB"/>
        <bgColor rgb="FF0066CC"/>
      </patternFill>
    </fill>
    <fill>
      <patternFill patternType="solid">
        <fgColor rgb="FFEFF6FF"/>
        <bgColor rgb="FFF3F4F6"/>
      </patternFill>
    </fill>
    <fill>
      <patternFill patternType="solid">
        <fgColor rgb="FFFFFFFF"/>
        <bgColor rgb="FFF3F4F6"/>
      </patternFill>
    </fill>
    <fill>
      <patternFill patternType="solid">
        <fgColor rgb="FFFEE2E2"/>
        <bgColor rgb="FFFFEDD5"/>
      </patternFill>
    </fill>
    <fill>
      <patternFill patternType="solid">
        <fgColor rgb="FFFFEDD5"/>
        <bgColor rgb="FFFEE2E2"/>
      </patternFill>
    </fill>
    <fill>
      <patternFill patternType="solid">
        <fgColor rgb="FFFEF9C3"/>
        <bgColor rgb="FFFFEDD5"/>
      </patternFill>
    </fill>
    <fill>
      <patternFill patternType="solid">
        <fgColor rgb="FFDCFCE7"/>
        <bgColor rgb="FFEFF6FF"/>
      </patternFill>
    </fill>
    <fill>
      <patternFill patternType="solid">
        <fgColor rgb="FFDBEAFE"/>
        <bgColor rgb="FFEFF6FF"/>
      </patternFill>
    </fill>
    <fill>
      <patternFill patternType="solid">
        <fgColor rgb="FFF3F4F6"/>
        <bgColor rgb="FFEFF6FF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2563EB"/>
      </left>
      <right style="thin">
        <color rgb="FF2563EB"/>
      </right>
      <top style="thin">
        <color rgb="FF2563EB"/>
      </top>
      <bottom style="thin">
        <color rgb="FF2563EB"/>
      </bottom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 diagonalUp="false" diagonalDown="false">
      <left style="thin">
        <color rgb="FFD1D5DB"/>
      </left>
      <right/>
      <top style="thin">
        <color rgb="FFD1D5DB"/>
      </top>
      <bottom style="thin">
        <color rgb="FFD1D5DB"/>
      </bottom>
      <diagonal/>
    </border>
    <border diagonalUp="false" diagonalDown="false">
      <left style="thin">
        <color rgb="FF15803D"/>
      </left>
      <right style="thin">
        <color rgb="FF15803D"/>
      </right>
      <top style="thin">
        <color rgb="FF15803D"/>
      </top>
      <bottom style="thin">
        <color rgb="FF15803D"/>
      </bottom>
      <diagonal/>
    </border>
    <border diagonalUp="false" diagonalDown="false">
      <left style="thin">
        <color rgb="FFCA8A04"/>
      </left>
      <right style="thin">
        <color rgb="FFCA8A04"/>
      </right>
      <top style="thin">
        <color rgb="FFCA8A04"/>
      </top>
      <bottom style="thin">
        <color rgb="FFCA8A04"/>
      </bottom>
      <diagonal/>
    </border>
    <border diagonalUp="false" diagonalDown="false">
      <left style="thin">
        <color rgb="FFEA580C"/>
      </left>
      <right style="thin">
        <color rgb="FFEA580C"/>
      </right>
      <top style="thin">
        <color rgb="FFEA580C"/>
      </top>
      <bottom style="thin">
        <color rgb="FFEA580C"/>
      </bottom>
      <diagonal/>
    </border>
    <border diagonalUp="false" diagonalDown="false">
      <left style="thin">
        <color rgb="FFDC2626"/>
      </left>
      <right style="thin">
        <color rgb="FFDC2626"/>
      </right>
      <top style="thin">
        <color rgb="FFDC2626"/>
      </top>
      <bottom style="thin">
        <color rgb="FFDC262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8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9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5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7" fillId="8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8" fillId="9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0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4" fillId="1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9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6" fillId="8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7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6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6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7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6" fillId="8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8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5" fillId="9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9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0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9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1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9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9" fillId="8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15803D"/>
      <rgbColor rgb="FF000080"/>
      <rgbColor rgb="FF808000"/>
      <rgbColor rgb="FF800080"/>
      <rgbColor rgb="FF008080"/>
      <rgbColor rgb="FFF3F4F6"/>
      <rgbColor rgb="FF808080"/>
      <rgbColor rgb="FF9999FF"/>
      <rgbColor rgb="FF993366"/>
      <rgbColor rgb="FFFEF9C3"/>
      <rgbColor rgb="FFDCFCE7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BEAFE"/>
      <rgbColor rgb="FFEFF6FF"/>
      <rgbColor rgb="FFFFEDD5"/>
      <rgbColor rgb="FF99CCFF"/>
      <rgbColor rgb="FFFF99CC"/>
      <rgbColor rgb="FFCC99FF"/>
      <rgbColor rgb="FFFEE2E2"/>
      <rgbColor rgb="FF2563EB"/>
      <rgbColor rgb="FF33CCCC"/>
      <rgbColor rgb="FF99CC00"/>
      <rgbColor rgb="FFFFCC00"/>
      <rgbColor rgb="FFCA8A04"/>
      <rgbColor rgb="FFEA580C"/>
      <rgbColor rgb="FF6B7280"/>
      <rgbColor rgb="FF969696"/>
      <rgbColor rgb="FF1A3E6E"/>
      <rgbColor rgb="FF339966"/>
      <rgbColor rgb="FF003300"/>
      <rgbColor rgb="FF333300"/>
      <rgbColor rgb="FF993300"/>
      <rgbColor rgb="FF993366"/>
      <rgbColor rgb="FF333399"/>
      <rgbColor rgb="FF37415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7"/>
    <col collapsed="false" customWidth="true" hidden="false" outlineLevel="0" max="2" min="2" style="0" width="22"/>
    <col collapsed="false" customWidth="true" hidden="false" outlineLevel="0" max="3" min="3" style="0" width="28"/>
    <col collapsed="false" customWidth="true" hidden="false" outlineLevel="0" max="4" min="4" style="0" width="14"/>
    <col collapsed="false" customWidth="true" hidden="false" outlineLevel="0" max="5" min="5" style="0" width="16"/>
    <col collapsed="false" customWidth="true" hidden="false" outlineLevel="0" max="7" min="6" style="0" width="12"/>
    <col collapsed="false" customWidth="true" hidden="false" outlineLevel="0" max="10" min="8" style="0" width="10"/>
    <col collapsed="false" customWidth="true" hidden="false" outlineLevel="0" max="12" min="11" style="0" width="22"/>
    <col collapsed="false" customWidth="true" hidden="false" outlineLevel="0" max="13" min="13" style="0" width="16"/>
    <col collapsed="false" customWidth="true" hidden="false" outlineLevel="0" max="14" min="14" style="0" width="18"/>
    <col collapsed="false" customWidth="true" hidden="false" outlineLevel="0" max="15" min="15" style="0" width="14"/>
  </cols>
  <sheetData>
    <row r="1" customFormat="false" ht="7.5" hidden="false" customHeight="true" outlineLevel="0" collapsed="false"/>
    <row r="2" customFormat="false" ht="39.75" hidden="false" customHeight="true" outlineLevel="0" collapsed="false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customFormat="false" ht="19.5" hidden="false" customHeight="true" outlineLevel="0" collapsed="false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customFormat="false" ht="7.5" hidden="false" customHeight="true" outlineLevel="0" collapsed="false"/>
    <row r="5" customFormat="false" ht="31.5" hidden="false" customHeight="true" outlineLevel="0" collapsed="false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</row>
    <row r="6" customFormat="false" ht="43.5" hidden="false" customHeight="true" outlineLevel="0" collapsed="false">
      <c r="A6" s="4" t="s">
        <v>17</v>
      </c>
      <c r="B6" s="5" t="s">
        <v>18</v>
      </c>
      <c r="C6" s="5" t="s">
        <v>19</v>
      </c>
      <c r="D6" s="5" t="s">
        <v>20</v>
      </c>
      <c r="E6" s="5" t="s">
        <v>21</v>
      </c>
      <c r="F6" s="4" t="s">
        <v>22</v>
      </c>
      <c r="G6" s="4" t="s">
        <v>23</v>
      </c>
      <c r="H6" s="4" t="str">
        <f aca="false">IFERROR(IF(I6&gt;=20,"Crítico",IF(I6&gt;=12,"Alto",IF(I6&gt;=6,"Medio",IF(I6&gt;=1,"Bajo","")))),"")</f>
        <v>Alto</v>
      </c>
      <c r="I6" s="4" t="n">
        <f aca="false">IFERROR(VALUE(LEFT(F6,1))*VALUE(LEFT(G6,1)),"")</f>
        <v>16</v>
      </c>
      <c r="J6" s="4" t="s">
        <v>24</v>
      </c>
      <c r="K6" s="5" t="s">
        <v>25</v>
      </c>
      <c r="L6" s="5" t="s">
        <v>26</v>
      </c>
      <c r="M6" s="4" t="s">
        <v>27</v>
      </c>
      <c r="N6" s="4" t="s">
        <v>28</v>
      </c>
      <c r="O6" s="4" t="s">
        <v>29</v>
      </c>
    </row>
    <row r="7" customFormat="false" ht="43.5" hidden="false" customHeight="true" outlineLevel="0" collapsed="false">
      <c r="A7" s="6" t="s">
        <v>30</v>
      </c>
      <c r="B7" s="7" t="s">
        <v>31</v>
      </c>
      <c r="C7" s="7" t="s">
        <v>32</v>
      </c>
      <c r="D7" s="7" t="s">
        <v>33</v>
      </c>
      <c r="E7" s="7" t="s">
        <v>34</v>
      </c>
      <c r="F7" s="6" t="s">
        <v>35</v>
      </c>
      <c r="G7" s="6" t="s">
        <v>36</v>
      </c>
      <c r="H7" s="6" t="str">
        <f aca="false">IFERROR(IF(I7&gt;=20,"Crítico",IF(I7&gt;=12,"Alto",IF(I7&gt;=6,"Medio",IF(I7&gt;=1,"Bajo","")))),"")</f>
        <v>Alto</v>
      </c>
      <c r="I7" s="6" t="n">
        <f aca="false">IFERROR(VALUE(LEFT(F7,1))*VALUE(LEFT(G7,1)),"")</f>
        <v>15</v>
      </c>
      <c r="J7" s="6" t="s">
        <v>24</v>
      </c>
      <c r="K7" s="7" t="s">
        <v>37</v>
      </c>
      <c r="L7" s="7" t="s">
        <v>38</v>
      </c>
      <c r="M7" s="6" t="s">
        <v>27</v>
      </c>
      <c r="N7" s="6" t="s">
        <v>39</v>
      </c>
      <c r="O7" s="6" t="s">
        <v>40</v>
      </c>
    </row>
    <row r="8" customFormat="false" ht="43.5" hidden="false" customHeight="true" outlineLevel="0" collapsed="false">
      <c r="A8" s="4" t="s">
        <v>41</v>
      </c>
      <c r="B8" s="5" t="s">
        <v>42</v>
      </c>
      <c r="C8" s="5" t="s">
        <v>43</v>
      </c>
      <c r="D8" s="5" t="s">
        <v>44</v>
      </c>
      <c r="E8" s="5" t="s">
        <v>45</v>
      </c>
      <c r="F8" s="4" t="s">
        <v>46</v>
      </c>
      <c r="G8" s="4" t="s">
        <v>36</v>
      </c>
      <c r="H8" s="4" t="str">
        <f aca="false">IFERROR(IF(I8&gt;=20,"Crítico",IF(I8&gt;=12,"Alto",IF(I8&gt;=6,"Medio",IF(I8&gt;=1,"Bajo","")))),"")</f>
        <v>Medio</v>
      </c>
      <c r="I8" s="4" t="n">
        <f aca="false">IFERROR(VALUE(LEFT(F8,1))*VALUE(LEFT(G8,1)),"")</f>
        <v>10</v>
      </c>
      <c r="J8" s="4" t="s">
        <v>47</v>
      </c>
      <c r="K8" s="5" t="s">
        <v>48</v>
      </c>
      <c r="L8" s="5" t="s">
        <v>49</v>
      </c>
      <c r="M8" s="4" t="s">
        <v>27</v>
      </c>
      <c r="N8" s="4" t="s">
        <v>50</v>
      </c>
      <c r="O8" s="4" t="s">
        <v>29</v>
      </c>
    </row>
    <row r="9" customFormat="false" ht="43.5" hidden="false" customHeight="true" outlineLevel="0" collapsed="false">
      <c r="A9" s="6" t="s">
        <v>51</v>
      </c>
      <c r="B9" s="7" t="s">
        <v>52</v>
      </c>
      <c r="C9" s="7" t="s">
        <v>53</v>
      </c>
      <c r="D9" s="7" t="s">
        <v>52</v>
      </c>
      <c r="E9" s="7" t="s">
        <v>54</v>
      </c>
      <c r="F9" s="6" t="s">
        <v>35</v>
      </c>
      <c r="G9" s="6" t="s">
        <v>55</v>
      </c>
      <c r="H9" s="6" t="str">
        <f aca="false">IFERROR(IF(I9&gt;=20,"Crítico",IF(I9&gt;=12,"Alto",IF(I9&gt;=6,"Medio",IF(I9&gt;=1,"Bajo","")))),"")</f>
        <v>Medio</v>
      </c>
      <c r="I9" s="6" t="n">
        <f aca="false">IFERROR(VALUE(LEFT(F9,1))*VALUE(LEFT(G9,1)),"")</f>
        <v>9</v>
      </c>
      <c r="J9" s="6" t="s">
        <v>47</v>
      </c>
      <c r="K9" s="7" t="s">
        <v>56</v>
      </c>
      <c r="L9" s="7" t="s">
        <v>57</v>
      </c>
      <c r="M9" s="6" t="s">
        <v>27</v>
      </c>
      <c r="N9" s="6" t="s">
        <v>58</v>
      </c>
      <c r="O9" s="6" t="s">
        <v>29</v>
      </c>
    </row>
    <row r="10" customFormat="false" ht="43.5" hidden="false" customHeight="true" outlineLevel="0" collapsed="false">
      <c r="A10" s="4" t="s">
        <v>59</v>
      </c>
      <c r="B10" s="5" t="s">
        <v>60</v>
      </c>
      <c r="C10" s="5" t="s">
        <v>61</v>
      </c>
      <c r="D10" s="5" t="s">
        <v>62</v>
      </c>
      <c r="E10" s="5" t="s">
        <v>63</v>
      </c>
      <c r="F10" s="4" t="s">
        <v>46</v>
      </c>
      <c r="G10" s="4" t="s">
        <v>23</v>
      </c>
      <c r="H10" s="4" t="str">
        <f aca="false">IFERROR(IF(I10&gt;=20,"Crítico",IF(I10&gt;=12,"Alto",IF(I10&gt;=6,"Medio",IF(I10&gt;=1,"Bajo","")))),"")</f>
        <v>Medio</v>
      </c>
      <c r="I10" s="4" t="n">
        <f aca="false">IFERROR(VALUE(LEFT(F10,1))*VALUE(LEFT(G10,1)),"")</f>
        <v>8</v>
      </c>
      <c r="J10" s="4" t="s">
        <v>64</v>
      </c>
      <c r="K10" s="5" t="s">
        <v>65</v>
      </c>
      <c r="L10" s="5" t="s">
        <v>66</v>
      </c>
      <c r="M10" s="4" t="s">
        <v>27</v>
      </c>
      <c r="N10" s="4" t="s">
        <v>67</v>
      </c>
      <c r="O10" s="4" t="s">
        <v>29</v>
      </c>
    </row>
    <row r="11" customFormat="false" ht="36" hidden="false" customHeight="true" outlineLevel="0" collapsed="false">
      <c r="A11" s="6"/>
      <c r="B11" s="7"/>
      <c r="C11" s="7"/>
      <c r="D11" s="7"/>
      <c r="E11" s="7"/>
      <c r="F11" s="6"/>
      <c r="G11" s="6"/>
      <c r="H11" s="6" t="str">
        <f aca="false">IFERROR(IF(I11&gt;=20,"Crítico",IF(I11&gt;=12,"Alto",IF(I11&gt;=6,"Medio",IF(I11&gt;=1,"Bajo","")))),"")</f>
        <v>Crítico</v>
      </c>
      <c r="I11" s="6" t="str">
        <f aca="false">IFERROR(VALUE(LEFT(F11,1))*VALUE(LEFT(G11,1)),"")</f>
        <v/>
      </c>
      <c r="J11" s="6"/>
      <c r="K11" s="7"/>
      <c r="L11" s="7"/>
      <c r="M11" s="6"/>
      <c r="N11" s="6"/>
      <c r="O11" s="6"/>
    </row>
    <row r="12" customFormat="false" ht="36" hidden="false" customHeight="true" outlineLevel="0" collapsed="false">
      <c r="A12" s="4"/>
      <c r="B12" s="5"/>
      <c r="C12" s="5"/>
      <c r="D12" s="5"/>
      <c r="E12" s="5"/>
      <c r="F12" s="4"/>
      <c r="G12" s="4"/>
      <c r="H12" s="4" t="str">
        <f aca="false">IFERROR(IF(I12&gt;=20,"Crítico",IF(I12&gt;=12,"Alto",IF(I12&gt;=6,"Medio",IF(I12&gt;=1,"Bajo","")))),"")</f>
        <v>Crítico</v>
      </c>
      <c r="I12" s="4" t="str">
        <f aca="false">IFERROR(VALUE(LEFT(F12,1))*VALUE(LEFT(G12,1)),"")</f>
        <v/>
      </c>
      <c r="J12" s="4"/>
      <c r="K12" s="5"/>
      <c r="L12" s="5"/>
      <c r="M12" s="4"/>
      <c r="N12" s="4"/>
      <c r="O12" s="4"/>
    </row>
    <row r="13" customFormat="false" ht="36" hidden="false" customHeight="true" outlineLevel="0" collapsed="false">
      <c r="A13" s="6"/>
      <c r="B13" s="7"/>
      <c r="C13" s="7"/>
      <c r="D13" s="7"/>
      <c r="E13" s="7"/>
      <c r="F13" s="6"/>
      <c r="G13" s="6"/>
      <c r="H13" s="6" t="str">
        <f aca="false">IFERROR(IF(I13&gt;=20,"Crítico",IF(I13&gt;=12,"Alto",IF(I13&gt;=6,"Medio",IF(I13&gt;=1,"Bajo","")))),"")</f>
        <v>Crítico</v>
      </c>
      <c r="I13" s="6" t="str">
        <f aca="false">IFERROR(VALUE(LEFT(F13,1))*VALUE(LEFT(G13,1)),"")</f>
        <v/>
      </c>
      <c r="J13" s="6"/>
      <c r="K13" s="7"/>
      <c r="L13" s="7"/>
      <c r="M13" s="6"/>
      <c r="N13" s="6"/>
      <c r="O13" s="6"/>
    </row>
    <row r="14" customFormat="false" ht="36" hidden="false" customHeight="true" outlineLevel="0" collapsed="false">
      <c r="A14" s="4"/>
      <c r="B14" s="5"/>
      <c r="C14" s="5"/>
      <c r="D14" s="5"/>
      <c r="E14" s="5"/>
      <c r="F14" s="4"/>
      <c r="G14" s="4"/>
      <c r="H14" s="4" t="str">
        <f aca="false">IFERROR(IF(I14&gt;=20,"Crítico",IF(I14&gt;=12,"Alto",IF(I14&gt;=6,"Medio",IF(I14&gt;=1,"Bajo","")))),"")</f>
        <v>Crítico</v>
      </c>
      <c r="I14" s="4" t="str">
        <f aca="false">IFERROR(VALUE(LEFT(F14,1))*VALUE(LEFT(G14,1)),"")</f>
        <v/>
      </c>
      <c r="J14" s="4"/>
      <c r="K14" s="5"/>
      <c r="L14" s="5"/>
      <c r="M14" s="4"/>
      <c r="N14" s="4"/>
      <c r="O14" s="4"/>
    </row>
    <row r="15" customFormat="false" ht="36" hidden="false" customHeight="true" outlineLevel="0" collapsed="false">
      <c r="A15" s="6"/>
      <c r="B15" s="7"/>
      <c r="C15" s="7"/>
      <c r="D15" s="7"/>
      <c r="E15" s="7"/>
      <c r="F15" s="6"/>
      <c r="G15" s="6"/>
      <c r="H15" s="6" t="str">
        <f aca="false">IFERROR(IF(I15&gt;=20,"Crítico",IF(I15&gt;=12,"Alto",IF(I15&gt;=6,"Medio",IF(I15&gt;=1,"Bajo","")))),"")</f>
        <v>Crítico</v>
      </c>
      <c r="I15" s="6" t="str">
        <f aca="false">IFERROR(VALUE(LEFT(F15,1))*VALUE(LEFT(G15,1)),"")</f>
        <v/>
      </c>
      <c r="J15" s="6"/>
      <c r="K15" s="7"/>
      <c r="L15" s="7"/>
      <c r="M15" s="6"/>
      <c r="N15" s="6"/>
      <c r="O15" s="6"/>
    </row>
    <row r="16" customFormat="false" ht="36" hidden="false" customHeight="true" outlineLevel="0" collapsed="false">
      <c r="A16" s="4"/>
      <c r="B16" s="5"/>
      <c r="C16" s="5"/>
      <c r="D16" s="5"/>
      <c r="E16" s="5"/>
      <c r="F16" s="4"/>
      <c r="G16" s="4"/>
      <c r="H16" s="4" t="str">
        <f aca="false">IFERROR(IF(I16&gt;=20,"Crítico",IF(I16&gt;=12,"Alto",IF(I16&gt;=6,"Medio",IF(I16&gt;=1,"Bajo","")))),"")</f>
        <v>Crítico</v>
      </c>
      <c r="I16" s="4" t="str">
        <f aca="false">IFERROR(VALUE(LEFT(F16,1))*VALUE(LEFT(G16,1)),"")</f>
        <v/>
      </c>
      <c r="J16" s="4"/>
      <c r="K16" s="5"/>
      <c r="L16" s="5"/>
      <c r="M16" s="4"/>
      <c r="N16" s="4"/>
      <c r="O16" s="4"/>
    </row>
    <row r="17" customFormat="false" ht="36" hidden="false" customHeight="true" outlineLevel="0" collapsed="false">
      <c r="A17" s="6"/>
      <c r="B17" s="7"/>
      <c r="C17" s="7"/>
      <c r="D17" s="7"/>
      <c r="E17" s="7"/>
      <c r="F17" s="6"/>
      <c r="G17" s="6"/>
      <c r="H17" s="6" t="str">
        <f aca="false">IFERROR(IF(I17&gt;=20,"Crítico",IF(I17&gt;=12,"Alto",IF(I17&gt;=6,"Medio",IF(I17&gt;=1,"Bajo","")))),"")</f>
        <v>Crítico</v>
      </c>
      <c r="I17" s="6" t="str">
        <f aca="false">IFERROR(VALUE(LEFT(F17,1))*VALUE(LEFT(G17,1)),"")</f>
        <v/>
      </c>
      <c r="J17" s="6"/>
      <c r="K17" s="7"/>
      <c r="L17" s="7"/>
      <c r="M17" s="6"/>
      <c r="N17" s="6"/>
      <c r="O17" s="6"/>
    </row>
    <row r="18" customFormat="false" ht="36" hidden="false" customHeight="true" outlineLevel="0" collapsed="false">
      <c r="A18" s="4"/>
      <c r="B18" s="5"/>
      <c r="C18" s="5"/>
      <c r="D18" s="5"/>
      <c r="E18" s="5"/>
      <c r="F18" s="4"/>
      <c r="G18" s="4"/>
      <c r="H18" s="4" t="str">
        <f aca="false">IFERROR(IF(I18&gt;=20,"Crítico",IF(I18&gt;=12,"Alto",IF(I18&gt;=6,"Medio",IF(I18&gt;=1,"Bajo","")))),"")</f>
        <v>Crítico</v>
      </c>
      <c r="I18" s="4" t="str">
        <f aca="false">IFERROR(VALUE(LEFT(F18,1))*VALUE(LEFT(G18,1)),"")</f>
        <v/>
      </c>
      <c r="J18" s="4"/>
      <c r="K18" s="5"/>
      <c r="L18" s="5"/>
      <c r="M18" s="4"/>
      <c r="N18" s="4"/>
      <c r="O18" s="4"/>
    </row>
    <row r="19" customFormat="false" ht="36" hidden="false" customHeight="true" outlineLevel="0" collapsed="false">
      <c r="A19" s="6"/>
      <c r="B19" s="7"/>
      <c r="C19" s="7"/>
      <c r="D19" s="7"/>
      <c r="E19" s="7"/>
      <c r="F19" s="6"/>
      <c r="G19" s="6"/>
      <c r="H19" s="6" t="str">
        <f aca="false">IFERROR(IF(I19&gt;=20,"Crítico",IF(I19&gt;=12,"Alto",IF(I19&gt;=6,"Medio",IF(I19&gt;=1,"Bajo","")))),"")</f>
        <v>Crítico</v>
      </c>
      <c r="I19" s="6" t="str">
        <f aca="false">IFERROR(VALUE(LEFT(F19,1))*VALUE(LEFT(G19,1)),"")</f>
        <v/>
      </c>
      <c r="J19" s="6"/>
      <c r="K19" s="7"/>
      <c r="L19" s="7"/>
      <c r="M19" s="6"/>
      <c r="N19" s="6"/>
      <c r="O19" s="6"/>
    </row>
    <row r="20" customFormat="false" ht="36" hidden="false" customHeight="true" outlineLevel="0" collapsed="false">
      <c r="A20" s="4"/>
      <c r="B20" s="5"/>
      <c r="C20" s="5"/>
      <c r="D20" s="5"/>
      <c r="E20" s="5"/>
      <c r="F20" s="4"/>
      <c r="G20" s="4"/>
      <c r="H20" s="4" t="str">
        <f aca="false">IFERROR(IF(I20&gt;=20,"Crítico",IF(I20&gt;=12,"Alto",IF(I20&gt;=6,"Medio",IF(I20&gt;=1,"Bajo","")))),"")</f>
        <v>Crítico</v>
      </c>
      <c r="I20" s="4" t="str">
        <f aca="false">IFERROR(VALUE(LEFT(F20,1))*VALUE(LEFT(G20,1)),"")</f>
        <v/>
      </c>
      <c r="J20" s="4"/>
      <c r="K20" s="5"/>
      <c r="L20" s="5"/>
      <c r="M20" s="4"/>
      <c r="N20" s="4"/>
      <c r="O20" s="4"/>
    </row>
    <row r="21" customFormat="false" ht="36" hidden="false" customHeight="true" outlineLevel="0" collapsed="false">
      <c r="A21" s="6"/>
      <c r="B21" s="7"/>
      <c r="C21" s="7"/>
      <c r="D21" s="7"/>
      <c r="E21" s="7"/>
      <c r="F21" s="6"/>
      <c r="G21" s="6"/>
      <c r="H21" s="6" t="str">
        <f aca="false">IFERROR(IF(I21&gt;=20,"Crítico",IF(I21&gt;=12,"Alto",IF(I21&gt;=6,"Medio",IF(I21&gt;=1,"Bajo","")))),"")</f>
        <v>Crítico</v>
      </c>
      <c r="I21" s="6" t="str">
        <f aca="false">IFERROR(VALUE(LEFT(F21,1))*VALUE(LEFT(G21,1)),"")</f>
        <v/>
      </c>
      <c r="J21" s="6"/>
      <c r="K21" s="7"/>
      <c r="L21" s="7"/>
      <c r="M21" s="6"/>
      <c r="N21" s="6"/>
      <c r="O21" s="6"/>
    </row>
    <row r="22" customFormat="false" ht="36" hidden="false" customHeight="true" outlineLevel="0" collapsed="false">
      <c r="A22" s="4"/>
      <c r="B22" s="5"/>
      <c r="C22" s="5"/>
      <c r="D22" s="5"/>
      <c r="E22" s="5"/>
      <c r="F22" s="4"/>
      <c r="G22" s="4"/>
      <c r="H22" s="4" t="str">
        <f aca="false">IFERROR(IF(I22&gt;=20,"Crítico",IF(I22&gt;=12,"Alto",IF(I22&gt;=6,"Medio",IF(I22&gt;=1,"Bajo","")))),"")</f>
        <v>Crítico</v>
      </c>
      <c r="I22" s="4" t="str">
        <f aca="false">IFERROR(VALUE(LEFT(F22,1))*VALUE(LEFT(G22,1)),"")</f>
        <v/>
      </c>
      <c r="J22" s="4"/>
      <c r="K22" s="5"/>
      <c r="L22" s="5"/>
      <c r="M22" s="4"/>
      <c r="N22" s="4"/>
      <c r="O22" s="4"/>
    </row>
    <row r="23" customFormat="false" ht="36" hidden="false" customHeight="true" outlineLevel="0" collapsed="false">
      <c r="A23" s="6"/>
      <c r="B23" s="7"/>
      <c r="C23" s="7"/>
      <c r="D23" s="7"/>
      <c r="E23" s="7"/>
      <c r="F23" s="6"/>
      <c r="G23" s="6"/>
      <c r="H23" s="6" t="str">
        <f aca="false">IFERROR(IF(I23&gt;=20,"Crítico",IF(I23&gt;=12,"Alto",IF(I23&gt;=6,"Medio",IF(I23&gt;=1,"Bajo","")))),"")</f>
        <v>Crítico</v>
      </c>
      <c r="I23" s="6" t="str">
        <f aca="false">IFERROR(VALUE(LEFT(F23,1))*VALUE(LEFT(G23,1)),"")</f>
        <v/>
      </c>
      <c r="J23" s="6"/>
      <c r="K23" s="7"/>
      <c r="L23" s="7"/>
      <c r="M23" s="6"/>
      <c r="N23" s="6"/>
      <c r="O23" s="6"/>
    </row>
    <row r="24" customFormat="false" ht="36" hidden="false" customHeight="true" outlineLevel="0" collapsed="false">
      <c r="A24" s="4"/>
      <c r="B24" s="5"/>
      <c r="C24" s="5"/>
      <c r="D24" s="5"/>
      <c r="E24" s="5"/>
      <c r="F24" s="4"/>
      <c r="G24" s="4"/>
      <c r="H24" s="4" t="str">
        <f aca="false">IFERROR(IF(I24&gt;=20,"Crítico",IF(I24&gt;=12,"Alto",IF(I24&gt;=6,"Medio",IF(I24&gt;=1,"Bajo","")))),"")</f>
        <v>Crítico</v>
      </c>
      <c r="I24" s="4" t="str">
        <f aca="false">IFERROR(VALUE(LEFT(F24,1))*VALUE(LEFT(G24,1)),"")</f>
        <v/>
      </c>
      <c r="J24" s="4"/>
      <c r="K24" s="5"/>
      <c r="L24" s="5"/>
      <c r="M24" s="4"/>
      <c r="N24" s="4"/>
      <c r="O24" s="4"/>
    </row>
    <row r="25" customFormat="false" ht="36" hidden="false" customHeight="true" outlineLevel="0" collapsed="false">
      <c r="A25" s="6"/>
      <c r="B25" s="7"/>
      <c r="C25" s="7"/>
      <c r="D25" s="7"/>
      <c r="E25" s="7"/>
      <c r="F25" s="6"/>
      <c r="G25" s="6"/>
      <c r="H25" s="6" t="str">
        <f aca="false">IFERROR(IF(I25&gt;=20,"Crítico",IF(I25&gt;=12,"Alto",IF(I25&gt;=6,"Medio",IF(I25&gt;=1,"Bajo","")))),"")</f>
        <v>Crítico</v>
      </c>
      <c r="I25" s="6" t="str">
        <f aca="false">IFERROR(VALUE(LEFT(F25,1))*VALUE(LEFT(G25,1)),"")</f>
        <v/>
      </c>
      <c r="J25" s="6"/>
      <c r="K25" s="7"/>
      <c r="L25" s="7"/>
      <c r="M25" s="6"/>
      <c r="N25" s="6"/>
      <c r="O25" s="6"/>
    </row>
    <row r="26" customFormat="false" ht="36" hidden="false" customHeight="true" outlineLevel="0" collapsed="false">
      <c r="A26" s="4"/>
      <c r="B26" s="5"/>
      <c r="C26" s="5"/>
      <c r="D26" s="5"/>
      <c r="E26" s="5"/>
      <c r="F26" s="4"/>
      <c r="G26" s="4"/>
      <c r="H26" s="4" t="str">
        <f aca="false">IFERROR(IF(I26&gt;=20,"Crítico",IF(I26&gt;=12,"Alto",IF(I26&gt;=6,"Medio",IF(I26&gt;=1,"Bajo","")))),"")</f>
        <v>Crítico</v>
      </c>
      <c r="I26" s="4" t="str">
        <f aca="false">IFERROR(VALUE(LEFT(F26,1))*VALUE(LEFT(G26,1)),"")</f>
        <v/>
      </c>
      <c r="J26" s="4"/>
      <c r="K26" s="5"/>
      <c r="L26" s="5"/>
      <c r="M26" s="4"/>
      <c r="N26" s="4"/>
      <c r="O26" s="4"/>
    </row>
    <row r="27" customFormat="false" ht="36" hidden="false" customHeight="true" outlineLevel="0" collapsed="false">
      <c r="A27" s="6"/>
      <c r="B27" s="7"/>
      <c r="C27" s="7"/>
      <c r="D27" s="7"/>
      <c r="E27" s="7"/>
      <c r="F27" s="6"/>
      <c r="G27" s="6"/>
      <c r="H27" s="6" t="str">
        <f aca="false">IFERROR(IF(I27&gt;=20,"Crítico",IF(I27&gt;=12,"Alto",IF(I27&gt;=6,"Medio",IF(I27&gt;=1,"Bajo","")))),"")</f>
        <v>Crítico</v>
      </c>
      <c r="I27" s="6" t="str">
        <f aca="false">IFERROR(VALUE(LEFT(F27,1))*VALUE(LEFT(G27,1)),"")</f>
        <v/>
      </c>
      <c r="J27" s="6"/>
      <c r="K27" s="7"/>
      <c r="L27" s="7"/>
      <c r="M27" s="6"/>
      <c r="N27" s="6"/>
      <c r="O27" s="6"/>
    </row>
    <row r="28" customFormat="false" ht="36" hidden="false" customHeight="true" outlineLevel="0" collapsed="false">
      <c r="A28" s="4"/>
      <c r="B28" s="5"/>
      <c r="C28" s="5"/>
      <c r="D28" s="5"/>
      <c r="E28" s="5"/>
      <c r="F28" s="4"/>
      <c r="G28" s="4"/>
      <c r="H28" s="4" t="str">
        <f aca="false">IFERROR(IF(I28&gt;=20,"Crítico",IF(I28&gt;=12,"Alto",IF(I28&gt;=6,"Medio",IF(I28&gt;=1,"Bajo","")))),"")</f>
        <v>Crítico</v>
      </c>
      <c r="I28" s="4" t="str">
        <f aca="false">IFERROR(VALUE(LEFT(F28,1))*VALUE(LEFT(G28,1)),"")</f>
        <v/>
      </c>
      <c r="J28" s="4"/>
      <c r="K28" s="5"/>
      <c r="L28" s="5"/>
      <c r="M28" s="4"/>
      <c r="N28" s="4"/>
      <c r="O28" s="4"/>
    </row>
    <row r="29" customFormat="false" ht="36" hidden="false" customHeight="true" outlineLevel="0" collapsed="false">
      <c r="A29" s="6"/>
      <c r="B29" s="7"/>
      <c r="C29" s="7"/>
      <c r="D29" s="7"/>
      <c r="E29" s="7"/>
      <c r="F29" s="6"/>
      <c r="G29" s="6"/>
      <c r="H29" s="6" t="str">
        <f aca="false">IFERROR(IF(I29&gt;=20,"Crítico",IF(I29&gt;=12,"Alto",IF(I29&gt;=6,"Medio",IF(I29&gt;=1,"Bajo","")))),"")</f>
        <v>Crítico</v>
      </c>
      <c r="I29" s="6" t="str">
        <f aca="false">IFERROR(VALUE(LEFT(F29,1))*VALUE(LEFT(G29,1)),"")</f>
        <v/>
      </c>
      <c r="J29" s="6"/>
      <c r="K29" s="7"/>
      <c r="L29" s="7"/>
      <c r="M29" s="6"/>
      <c r="N29" s="6"/>
      <c r="O29" s="6"/>
    </row>
    <row r="30" customFormat="false" ht="36" hidden="false" customHeight="true" outlineLevel="0" collapsed="false">
      <c r="A30" s="4"/>
      <c r="B30" s="5"/>
      <c r="C30" s="5"/>
      <c r="D30" s="5"/>
      <c r="E30" s="5"/>
      <c r="F30" s="4"/>
      <c r="G30" s="4"/>
      <c r="H30" s="4" t="str">
        <f aca="false">IFERROR(IF(I30&gt;=20,"Crítico",IF(I30&gt;=12,"Alto",IF(I30&gt;=6,"Medio",IF(I30&gt;=1,"Bajo","")))),"")</f>
        <v>Crítico</v>
      </c>
      <c r="I30" s="4" t="str">
        <f aca="false">IFERROR(VALUE(LEFT(F30,1))*VALUE(LEFT(G30,1)),"")</f>
        <v/>
      </c>
      <c r="J30" s="4"/>
      <c r="K30" s="5"/>
      <c r="L30" s="5"/>
      <c r="M30" s="4"/>
      <c r="N30" s="4"/>
      <c r="O30" s="4"/>
    </row>
    <row r="31" customFormat="false" ht="36" hidden="false" customHeight="true" outlineLevel="0" collapsed="false">
      <c r="A31" s="6"/>
      <c r="B31" s="7"/>
      <c r="C31" s="7"/>
      <c r="D31" s="7"/>
      <c r="E31" s="7"/>
      <c r="F31" s="6"/>
      <c r="G31" s="6"/>
      <c r="H31" s="6" t="str">
        <f aca="false">IFERROR(IF(I31&gt;=20,"Crítico",IF(I31&gt;=12,"Alto",IF(I31&gt;=6,"Medio",IF(I31&gt;=1,"Bajo","")))),"")</f>
        <v>Crítico</v>
      </c>
      <c r="I31" s="6" t="str">
        <f aca="false">IFERROR(VALUE(LEFT(F31,1))*VALUE(LEFT(G31,1)),"")</f>
        <v/>
      </c>
      <c r="J31" s="6"/>
      <c r="K31" s="7"/>
      <c r="L31" s="7"/>
      <c r="M31" s="6"/>
      <c r="N31" s="6"/>
      <c r="O31" s="6"/>
    </row>
    <row r="32" customFormat="false" ht="36" hidden="false" customHeight="true" outlineLevel="0" collapsed="false">
      <c r="A32" s="4"/>
      <c r="B32" s="5"/>
      <c r="C32" s="5"/>
      <c r="D32" s="5"/>
      <c r="E32" s="5"/>
      <c r="F32" s="4"/>
      <c r="G32" s="4"/>
      <c r="H32" s="4" t="str">
        <f aca="false">IFERROR(IF(I32&gt;=20,"Crítico",IF(I32&gt;=12,"Alto",IF(I32&gt;=6,"Medio",IF(I32&gt;=1,"Bajo","")))),"")</f>
        <v>Crítico</v>
      </c>
      <c r="I32" s="4" t="str">
        <f aca="false">IFERROR(VALUE(LEFT(F32,1))*VALUE(LEFT(G32,1)),"")</f>
        <v/>
      </c>
      <c r="J32" s="4"/>
      <c r="K32" s="5"/>
      <c r="L32" s="5"/>
      <c r="M32" s="4"/>
      <c r="N32" s="4"/>
      <c r="O32" s="4"/>
    </row>
    <row r="33" customFormat="false" ht="36" hidden="false" customHeight="true" outlineLevel="0" collapsed="false">
      <c r="A33" s="6"/>
      <c r="B33" s="7"/>
      <c r="C33" s="7"/>
      <c r="D33" s="7"/>
      <c r="E33" s="7"/>
      <c r="F33" s="6"/>
      <c r="G33" s="6"/>
      <c r="H33" s="6" t="str">
        <f aca="false">IFERROR(IF(I33&gt;=20,"Crítico",IF(I33&gt;=12,"Alto",IF(I33&gt;=6,"Medio",IF(I33&gt;=1,"Bajo","")))),"")</f>
        <v>Crítico</v>
      </c>
      <c r="I33" s="6" t="str">
        <f aca="false">IFERROR(VALUE(LEFT(F33,1))*VALUE(LEFT(G33,1)),"")</f>
        <v/>
      </c>
      <c r="J33" s="6"/>
      <c r="K33" s="7"/>
      <c r="L33" s="7"/>
      <c r="M33" s="6"/>
      <c r="N33" s="6"/>
      <c r="O33" s="6"/>
    </row>
    <row r="34" customFormat="false" ht="36" hidden="false" customHeight="true" outlineLevel="0" collapsed="false">
      <c r="A34" s="4"/>
      <c r="B34" s="5"/>
      <c r="C34" s="5"/>
      <c r="D34" s="5"/>
      <c r="E34" s="5"/>
      <c r="F34" s="4"/>
      <c r="G34" s="4"/>
      <c r="H34" s="4" t="str">
        <f aca="false">IFERROR(IF(I34&gt;=20,"Crítico",IF(I34&gt;=12,"Alto",IF(I34&gt;=6,"Medio",IF(I34&gt;=1,"Bajo","")))),"")</f>
        <v>Crítico</v>
      </c>
      <c r="I34" s="4" t="str">
        <f aca="false">IFERROR(VALUE(LEFT(F34,1))*VALUE(LEFT(G34,1)),"")</f>
        <v/>
      </c>
      <c r="J34" s="4"/>
      <c r="K34" s="5"/>
      <c r="L34" s="5"/>
      <c r="M34" s="4"/>
      <c r="N34" s="4"/>
      <c r="O34" s="4"/>
    </row>
    <row r="35" customFormat="false" ht="36" hidden="false" customHeight="true" outlineLevel="0" collapsed="false">
      <c r="A35" s="6"/>
      <c r="B35" s="7"/>
      <c r="C35" s="7"/>
      <c r="D35" s="7"/>
      <c r="E35" s="7"/>
      <c r="F35" s="6"/>
      <c r="G35" s="6"/>
      <c r="H35" s="6" t="str">
        <f aca="false">IFERROR(IF(I35&gt;=20,"Crítico",IF(I35&gt;=12,"Alto",IF(I35&gt;=6,"Medio",IF(I35&gt;=1,"Bajo","")))),"")</f>
        <v>Crítico</v>
      </c>
      <c r="I35" s="6" t="str">
        <f aca="false">IFERROR(VALUE(LEFT(F35,1))*VALUE(LEFT(G35,1)),"")</f>
        <v/>
      </c>
      <c r="J35" s="6"/>
      <c r="K35" s="7"/>
      <c r="L35" s="7"/>
      <c r="M35" s="6"/>
      <c r="N35" s="6"/>
      <c r="O35" s="6"/>
    </row>
    <row r="36" customFormat="false" ht="36" hidden="false" customHeight="true" outlineLevel="0" collapsed="false">
      <c r="A36" s="4"/>
      <c r="B36" s="5"/>
      <c r="C36" s="5"/>
      <c r="D36" s="5"/>
      <c r="E36" s="5"/>
      <c r="F36" s="4"/>
      <c r="G36" s="4"/>
      <c r="H36" s="4" t="str">
        <f aca="false">IFERROR(IF(I36&gt;=20,"Crítico",IF(I36&gt;=12,"Alto",IF(I36&gt;=6,"Medio",IF(I36&gt;=1,"Bajo","")))),"")</f>
        <v>Crítico</v>
      </c>
      <c r="I36" s="4" t="str">
        <f aca="false">IFERROR(VALUE(LEFT(F36,1))*VALUE(LEFT(G36,1)),"")</f>
        <v/>
      </c>
      <c r="J36" s="4"/>
      <c r="K36" s="5"/>
      <c r="L36" s="5"/>
      <c r="M36" s="4"/>
      <c r="N36" s="4"/>
      <c r="O36" s="4"/>
    </row>
    <row r="37" customFormat="false" ht="36" hidden="false" customHeight="true" outlineLevel="0" collapsed="false">
      <c r="A37" s="6"/>
      <c r="B37" s="7"/>
      <c r="C37" s="7"/>
      <c r="D37" s="7"/>
      <c r="E37" s="7"/>
      <c r="F37" s="6"/>
      <c r="G37" s="6"/>
      <c r="H37" s="6" t="str">
        <f aca="false">IFERROR(IF(I37&gt;=20,"Crítico",IF(I37&gt;=12,"Alto",IF(I37&gt;=6,"Medio",IF(I37&gt;=1,"Bajo","")))),"")</f>
        <v>Crítico</v>
      </c>
      <c r="I37" s="6" t="str">
        <f aca="false">IFERROR(VALUE(LEFT(F37,1))*VALUE(LEFT(G37,1)),"")</f>
        <v/>
      </c>
      <c r="J37" s="6"/>
      <c r="K37" s="7"/>
      <c r="L37" s="7"/>
      <c r="M37" s="6"/>
      <c r="N37" s="6"/>
      <c r="O37" s="6"/>
    </row>
    <row r="38" customFormat="false" ht="36" hidden="false" customHeight="true" outlineLevel="0" collapsed="false">
      <c r="A38" s="4"/>
      <c r="B38" s="5"/>
      <c r="C38" s="5"/>
      <c r="D38" s="5"/>
      <c r="E38" s="5"/>
      <c r="F38" s="4"/>
      <c r="G38" s="4"/>
      <c r="H38" s="4" t="str">
        <f aca="false">IFERROR(IF(I38&gt;=20,"Crítico",IF(I38&gt;=12,"Alto",IF(I38&gt;=6,"Medio",IF(I38&gt;=1,"Bajo","")))),"")</f>
        <v>Crítico</v>
      </c>
      <c r="I38" s="4" t="str">
        <f aca="false">IFERROR(VALUE(LEFT(F38,1))*VALUE(LEFT(G38,1)),"")</f>
        <v/>
      </c>
      <c r="J38" s="4"/>
      <c r="K38" s="5"/>
      <c r="L38" s="5"/>
      <c r="M38" s="4"/>
      <c r="N38" s="4"/>
      <c r="O38" s="4"/>
    </row>
    <row r="39" customFormat="false" ht="36" hidden="false" customHeight="true" outlineLevel="0" collapsed="false">
      <c r="A39" s="6"/>
      <c r="B39" s="7"/>
      <c r="C39" s="7"/>
      <c r="D39" s="7"/>
      <c r="E39" s="7"/>
      <c r="F39" s="6"/>
      <c r="G39" s="6"/>
      <c r="H39" s="6" t="str">
        <f aca="false">IFERROR(IF(I39&gt;=20,"Crítico",IF(I39&gt;=12,"Alto",IF(I39&gt;=6,"Medio",IF(I39&gt;=1,"Bajo","")))),"")</f>
        <v>Crítico</v>
      </c>
      <c r="I39" s="6" t="str">
        <f aca="false">IFERROR(VALUE(LEFT(F39,1))*VALUE(LEFT(G39,1)),"")</f>
        <v/>
      </c>
      <c r="J39" s="6"/>
      <c r="K39" s="7"/>
      <c r="L39" s="7"/>
      <c r="M39" s="6"/>
      <c r="N39" s="6"/>
      <c r="O39" s="6"/>
    </row>
    <row r="40" customFormat="false" ht="36" hidden="false" customHeight="true" outlineLevel="0" collapsed="false">
      <c r="A40" s="4"/>
      <c r="B40" s="5"/>
      <c r="C40" s="5"/>
      <c r="D40" s="5"/>
      <c r="E40" s="5"/>
      <c r="F40" s="4"/>
      <c r="G40" s="4"/>
      <c r="H40" s="4" t="str">
        <f aca="false">IFERROR(IF(I40&gt;=20,"Crítico",IF(I40&gt;=12,"Alto",IF(I40&gt;=6,"Medio",IF(I40&gt;=1,"Bajo","")))),"")</f>
        <v>Crítico</v>
      </c>
      <c r="I40" s="4" t="str">
        <f aca="false">IFERROR(VALUE(LEFT(F40,1))*VALUE(LEFT(G40,1)),"")</f>
        <v/>
      </c>
      <c r="J40" s="4"/>
      <c r="K40" s="5"/>
      <c r="L40" s="5"/>
      <c r="M40" s="4"/>
      <c r="N40" s="4"/>
      <c r="O40" s="4"/>
    </row>
    <row r="41" customFormat="false" ht="36" hidden="false" customHeight="true" outlineLevel="0" collapsed="false">
      <c r="A41" s="6"/>
      <c r="B41" s="7"/>
      <c r="C41" s="7"/>
      <c r="D41" s="7"/>
      <c r="E41" s="7"/>
      <c r="F41" s="6"/>
      <c r="G41" s="6"/>
      <c r="H41" s="6" t="str">
        <f aca="false">IFERROR(IF(I41&gt;=20,"Crítico",IF(I41&gt;=12,"Alto",IF(I41&gt;=6,"Medio",IF(I41&gt;=1,"Bajo","")))),"")</f>
        <v>Crítico</v>
      </c>
      <c r="I41" s="6" t="str">
        <f aca="false">IFERROR(VALUE(LEFT(F41,1))*VALUE(LEFT(G41,1)),"")</f>
        <v/>
      </c>
      <c r="J41" s="6"/>
      <c r="K41" s="7"/>
      <c r="L41" s="7"/>
      <c r="M41" s="6"/>
      <c r="N41" s="6"/>
      <c r="O41" s="6"/>
    </row>
    <row r="42" customFormat="false" ht="36" hidden="false" customHeight="true" outlineLevel="0" collapsed="false">
      <c r="A42" s="4"/>
      <c r="B42" s="5"/>
      <c r="C42" s="5"/>
      <c r="D42" s="5"/>
      <c r="E42" s="5"/>
      <c r="F42" s="4"/>
      <c r="G42" s="4"/>
      <c r="H42" s="4" t="str">
        <f aca="false">IFERROR(IF(I42&gt;=20,"Crítico",IF(I42&gt;=12,"Alto",IF(I42&gt;=6,"Medio",IF(I42&gt;=1,"Bajo","")))),"")</f>
        <v>Crítico</v>
      </c>
      <c r="I42" s="4" t="str">
        <f aca="false">IFERROR(VALUE(LEFT(F42,1))*VALUE(LEFT(G42,1)),"")</f>
        <v/>
      </c>
      <c r="J42" s="4"/>
      <c r="K42" s="5"/>
      <c r="L42" s="5"/>
      <c r="M42" s="4"/>
      <c r="N42" s="4"/>
      <c r="O42" s="4"/>
    </row>
    <row r="43" customFormat="false" ht="36" hidden="false" customHeight="true" outlineLevel="0" collapsed="false">
      <c r="A43" s="6"/>
      <c r="B43" s="7"/>
      <c r="C43" s="7"/>
      <c r="D43" s="7"/>
      <c r="E43" s="7"/>
      <c r="F43" s="6"/>
      <c r="G43" s="6"/>
      <c r="H43" s="6" t="str">
        <f aca="false">IFERROR(IF(I43&gt;=20,"Crítico",IF(I43&gt;=12,"Alto",IF(I43&gt;=6,"Medio",IF(I43&gt;=1,"Bajo","")))),"")</f>
        <v>Crítico</v>
      </c>
      <c r="I43" s="6" t="str">
        <f aca="false">IFERROR(VALUE(LEFT(F43,1))*VALUE(LEFT(G43,1)),"")</f>
        <v/>
      </c>
      <c r="J43" s="6"/>
      <c r="K43" s="7"/>
      <c r="L43" s="7"/>
      <c r="M43" s="6"/>
      <c r="N43" s="6"/>
      <c r="O43" s="6"/>
    </row>
    <row r="44" customFormat="false" ht="36" hidden="false" customHeight="true" outlineLevel="0" collapsed="false">
      <c r="A44" s="4"/>
      <c r="B44" s="5"/>
      <c r="C44" s="5"/>
      <c r="D44" s="5"/>
      <c r="E44" s="5"/>
      <c r="F44" s="4"/>
      <c r="G44" s="4"/>
      <c r="H44" s="4" t="str">
        <f aca="false">IFERROR(IF(I44&gt;=20,"Crítico",IF(I44&gt;=12,"Alto",IF(I44&gt;=6,"Medio",IF(I44&gt;=1,"Bajo","")))),"")</f>
        <v>Crítico</v>
      </c>
      <c r="I44" s="4" t="str">
        <f aca="false">IFERROR(VALUE(LEFT(F44,1))*VALUE(LEFT(G44,1)),"")</f>
        <v/>
      </c>
      <c r="J44" s="4"/>
      <c r="K44" s="5"/>
      <c r="L44" s="5"/>
      <c r="M44" s="4"/>
      <c r="N44" s="4"/>
      <c r="O44" s="4"/>
    </row>
    <row r="45" customFormat="false" ht="36" hidden="false" customHeight="true" outlineLevel="0" collapsed="false">
      <c r="A45" s="6"/>
      <c r="B45" s="7"/>
      <c r="C45" s="7"/>
      <c r="D45" s="7"/>
      <c r="E45" s="7"/>
      <c r="F45" s="6"/>
      <c r="G45" s="6"/>
      <c r="H45" s="6" t="str">
        <f aca="false">IFERROR(IF(I45&gt;=20,"Crítico",IF(I45&gt;=12,"Alto",IF(I45&gt;=6,"Medio",IF(I45&gt;=1,"Bajo","")))),"")</f>
        <v>Crítico</v>
      </c>
      <c r="I45" s="6" t="str">
        <f aca="false">IFERROR(VALUE(LEFT(F45,1))*VALUE(LEFT(G45,1)),"")</f>
        <v/>
      </c>
      <c r="J45" s="6"/>
      <c r="K45" s="7"/>
      <c r="L45" s="7"/>
      <c r="M45" s="6"/>
      <c r="N45" s="6"/>
      <c r="O45" s="6"/>
    </row>
    <row r="46" customFormat="false" ht="36" hidden="false" customHeight="true" outlineLevel="0" collapsed="false">
      <c r="A46" s="4"/>
      <c r="B46" s="5"/>
      <c r="C46" s="5"/>
      <c r="D46" s="5"/>
      <c r="E46" s="5"/>
      <c r="F46" s="4"/>
      <c r="G46" s="4"/>
      <c r="H46" s="4" t="str">
        <f aca="false">IFERROR(IF(I46&gt;=20,"Crítico",IF(I46&gt;=12,"Alto",IF(I46&gt;=6,"Medio",IF(I46&gt;=1,"Bajo","")))),"")</f>
        <v>Crítico</v>
      </c>
      <c r="I46" s="4" t="str">
        <f aca="false">IFERROR(VALUE(LEFT(F46,1))*VALUE(LEFT(G46,1)),"")</f>
        <v/>
      </c>
      <c r="J46" s="4"/>
      <c r="K46" s="5"/>
      <c r="L46" s="5"/>
      <c r="M46" s="4"/>
      <c r="N46" s="4"/>
      <c r="O46" s="4"/>
    </row>
    <row r="47" customFormat="false" ht="36" hidden="false" customHeight="true" outlineLevel="0" collapsed="false">
      <c r="A47" s="6"/>
      <c r="B47" s="7"/>
      <c r="C47" s="7"/>
      <c r="D47" s="7"/>
      <c r="E47" s="7"/>
      <c r="F47" s="6"/>
      <c r="G47" s="6"/>
      <c r="H47" s="6" t="str">
        <f aca="false">IFERROR(IF(I47&gt;=20,"Crítico",IF(I47&gt;=12,"Alto",IF(I47&gt;=6,"Medio",IF(I47&gt;=1,"Bajo","")))),"")</f>
        <v>Crítico</v>
      </c>
      <c r="I47" s="6" t="str">
        <f aca="false">IFERROR(VALUE(LEFT(F47,1))*VALUE(LEFT(G47,1)),"")</f>
        <v/>
      </c>
      <c r="J47" s="6"/>
      <c r="K47" s="7"/>
      <c r="L47" s="7"/>
      <c r="M47" s="6"/>
      <c r="N47" s="6"/>
      <c r="O47" s="6"/>
    </row>
    <row r="48" customFormat="false" ht="36" hidden="false" customHeight="true" outlineLevel="0" collapsed="false">
      <c r="A48" s="4"/>
      <c r="B48" s="5"/>
      <c r="C48" s="5"/>
      <c r="D48" s="5"/>
      <c r="E48" s="5"/>
      <c r="F48" s="4"/>
      <c r="G48" s="4"/>
      <c r="H48" s="4" t="str">
        <f aca="false">IFERROR(IF(I48&gt;=20,"Crítico",IF(I48&gt;=12,"Alto",IF(I48&gt;=6,"Medio",IF(I48&gt;=1,"Bajo","")))),"")</f>
        <v>Crítico</v>
      </c>
      <c r="I48" s="4" t="str">
        <f aca="false">IFERROR(VALUE(LEFT(F48,1))*VALUE(LEFT(G48,1)),"")</f>
        <v/>
      </c>
      <c r="J48" s="4"/>
      <c r="K48" s="5"/>
      <c r="L48" s="5"/>
      <c r="M48" s="4"/>
      <c r="N48" s="4"/>
      <c r="O48" s="4"/>
    </row>
    <row r="49" customFormat="false" ht="36" hidden="false" customHeight="true" outlineLevel="0" collapsed="false">
      <c r="A49" s="6"/>
      <c r="B49" s="7"/>
      <c r="C49" s="7"/>
      <c r="D49" s="7"/>
      <c r="E49" s="7"/>
      <c r="F49" s="6"/>
      <c r="G49" s="6"/>
      <c r="H49" s="6" t="str">
        <f aca="false">IFERROR(IF(I49&gt;=20,"Crítico",IF(I49&gt;=12,"Alto",IF(I49&gt;=6,"Medio",IF(I49&gt;=1,"Bajo","")))),"")</f>
        <v>Crítico</v>
      </c>
      <c r="I49" s="6" t="str">
        <f aca="false">IFERROR(VALUE(LEFT(F49,1))*VALUE(LEFT(G49,1)),"")</f>
        <v/>
      </c>
      <c r="J49" s="6"/>
      <c r="K49" s="7"/>
      <c r="L49" s="7"/>
      <c r="M49" s="6"/>
      <c r="N49" s="6"/>
      <c r="O49" s="6"/>
    </row>
    <row r="50" customFormat="false" ht="36" hidden="false" customHeight="true" outlineLevel="0" collapsed="false">
      <c r="A50" s="4"/>
      <c r="B50" s="5"/>
      <c r="C50" s="5"/>
      <c r="D50" s="5"/>
      <c r="E50" s="5"/>
      <c r="F50" s="4"/>
      <c r="G50" s="4"/>
      <c r="H50" s="4" t="str">
        <f aca="false">IFERROR(IF(I50&gt;=20,"Crítico",IF(I50&gt;=12,"Alto",IF(I50&gt;=6,"Medio",IF(I50&gt;=1,"Bajo","")))),"")</f>
        <v>Crítico</v>
      </c>
      <c r="I50" s="4" t="str">
        <f aca="false">IFERROR(VALUE(LEFT(F50,1))*VALUE(LEFT(G50,1)),"")</f>
        <v/>
      </c>
      <c r="J50" s="4"/>
      <c r="K50" s="5"/>
      <c r="L50" s="5"/>
      <c r="M50" s="4"/>
      <c r="N50" s="4"/>
      <c r="O50" s="4"/>
    </row>
    <row r="51" customFormat="false" ht="36" hidden="false" customHeight="true" outlineLevel="0" collapsed="false">
      <c r="A51" s="6"/>
      <c r="B51" s="7"/>
      <c r="C51" s="7"/>
      <c r="D51" s="7"/>
      <c r="E51" s="7"/>
      <c r="F51" s="6"/>
      <c r="G51" s="6"/>
      <c r="H51" s="6" t="str">
        <f aca="false">IFERROR(IF(I51&gt;=20,"Crítico",IF(I51&gt;=12,"Alto",IF(I51&gt;=6,"Medio",IF(I51&gt;=1,"Bajo","")))),"")</f>
        <v>Crítico</v>
      </c>
      <c r="I51" s="6" t="str">
        <f aca="false">IFERROR(VALUE(LEFT(F51,1))*VALUE(LEFT(G51,1)),"")</f>
        <v/>
      </c>
      <c r="J51" s="6"/>
      <c r="K51" s="7"/>
      <c r="L51" s="7"/>
      <c r="M51" s="6"/>
      <c r="N51" s="6"/>
      <c r="O51" s="6"/>
    </row>
    <row r="52" customFormat="false" ht="36" hidden="false" customHeight="true" outlineLevel="0" collapsed="false">
      <c r="A52" s="4"/>
      <c r="B52" s="5"/>
      <c r="C52" s="5"/>
      <c r="D52" s="5"/>
      <c r="E52" s="5"/>
      <c r="F52" s="4"/>
      <c r="G52" s="4"/>
      <c r="H52" s="4" t="str">
        <f aca="false">IFERROR(IF(I52&gt;=20,"Crítico",IF(I52&gt;=12,"Alto",IF(I52&gt;=6,"Medio",IF(I52&gt;=1,"Bajo","")))),"")</f>
        <v>Crítico</v>
      </c>
      <c r="I52" s="4" t="str">
        <f aca="false">IFERROR(VALUE(LEFT(F52,1))*VALUE(LEFT(G52,1)),"")</f>
        <v/>
      </c>
      <c r="J52" s="4"/>
      <c r="K52" s="5"/>
      <c r="L52" s="5"/>
      <c r="M52" s="4"/>
      <c r="N52" s="4"/>
      <c r="O52" s="4"/>
    </row>
    <row r="53" customFormat="false" ht="36" hidden="false" customHeight="true" outlineLevel="0" collapsed="false">
      <c r="A53" s="6"/>
      <c r="B53" s="7"/>
      <c r="C53" s="7"/>
      <c r="D53" s="7"/>
      <c r="E53" s="7"/>
      <c r="F53" s="6"/>
      <c r="G53" s="6"/>
      <c r="H53" s="6" t="str">
        <f aca="false">IFERROR(IF(I53&gt;=20,"Crítico",IF(I53&gt;=12,"Alto",IF(I53&gt;=6,"Medio",IF(I53&gt;=1,"Bajo","")))),"")</f>
        <v>Crítico</v>
      </c>
      <c r="I53" s="6" t="str">
        <f aca="false">IFERROR(VALUE(LEFT(F53,1))*VALUE(LEFT(G53,1)),"")</f>
        <v/>
      </c>
      <c r="J53" s="6"/>
      <c r="K53" s="7"/>
      <c r="L53" s="7"/>
      <c r="M53" s="6"/>
      <c r="N53" s="6"/>
      <c r="O53" s="6"/>
    </row>
    <row r="54" customFormat="false" ht="36" hidden="false" customHeight="true" outlineLevel="0" collapsed="false">
      <c r="A54" s="4"/>
      <c r="B54" s="5"/>
      <c r="C54" s="5"/>
      <c r="D54" s="5"/>
      <c r="E54" s="5"/>
      <c r="F54" s="4"/>
      <c r="G54" s="4"/>
      <c r="H54" s="4" t="str">
        <f aca="false">IFERROR(IF(I54&gt;=20,"Crítico",IF(I54&gt;=12,"Alto",IF(I54&gt;=6,"Medio",IF(I54&gt;=1,"Bajo","")))),"")</f>
        <v>Crítico</v>
      </c>
      <c r="I54" s="4" t="str">
        <f aca="false">IFERROR(VALUE(LEFT(F54,1))*VALUE(LEFT(G54,1)),"")</f>
        <v/>
      </c>
      <c r="J54" s="4"/>
      <c r="K54" s="5"/>
      <c r="L54" s="5"/>
      <c r="M54" s="4"/>
      <c r="N54" s="4"/>
      <c r="O54" s="4"/>
    </row>
    <row r="55" customFormat="false" ht="36" hidden="false" customHeight="true" outlineLevel="0" collapsed="false">
      <c r="A55" s="6"/>
      <c r="B55" s="7"/>
      <c r="C55" s="7"/>
      <c r="D55" s="7"/>
      <c r="E55" s="7"/>
      <c r="F55" s="6"/>
      <c r="G55" s="6"/>
      <c r="H55" s="6" t="str">
        <f aca="false">IFERROR(IF(I55&gt;=20,"Crítico",IF(I55&gt;=12,"Alto",IF(I55&gt;=6,"Medio",IF(I55&gt;=1,"Bajo","")))),"")</f>
        <v>Crítico</v>
      </c>
      <c r="I55" s="6" t="str">
        <f aca="false">IFERROR(VALUE(LEFT(F55,1))*VALUE(LEFT(G55,1)),"")</f>
        <v/>
      </c>
      <c r="J55" s="6"/>
      <c r="K55" s="7"/>
      <c r="L55" s="7"/>
      <c r="M55" s="6"/>
      <c r="N55" s="6"/>
      <c r="O55" s="6"/>
    </row>
    <row r="58" customFormat="false" ht="25.5" hidden="false" customHeight="true" outlineLevel="0" collapsed="false">
      <c r="A58" s="8" t="s">
        <v>68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customFormat="false" ht="21.75" hidden="false" customHeight="true" outlineLevel="0" collapsed="false">
      <c r="A59" s="9" t="s">
        <v>69</v>
      </c>
      <c r="B59" s="9"/>
      <c r="C59" s="10" t="s">
        <v>70</v>
      </c>
      <c r="D59" s="10"/>
      <c r="E59" s="11" t="s">
        <v>71</v>
      </c>
      <c r="F59" s="11"/>
      <c r="G59" s="12" t="s">
        <v>72</v>
      </c>
      <c r="H59" s="12"/>
      <c r="I59" s="13" t="s">
        <v>73</v>
      </c>
      <c r="J59" s="13"/>
      <c r="K59" s="14" t="s">
        <v>74</v>
      </c>
      <c r="L59" s="14"/>
      <c r="M59" s="15" t="s">
        <v>75</v>
      </c>
      <c r="N59" s="15"/>
      <c r="O59" s="15"/>
    </row>
    <row r="60" customFormat="false" ht="31.5" hidden="false" customHeight="true" outlineLevel="0" collapsed="false">
      <c r="A60" s="16" t="n">
        <f aca="false">COUNTIF(H6:H55,"Crítico")</f>
        <v>45</v>
      </c>
      <c r="B60" s="16"/>
      <c r="C60" s="17" t="n">
        <f aca="false">COUNTIF(H6:H55,"Alto")</f>
        <v>2</v>
      </c>
      <c r="D60" s="17"/>
      <c r="E60" s="18" t="n">
        <f aca="false">COUNTIF(H6:H55,"Medio")</f>
        <v>3</v>
      </c>
      <c r="F60" s="18"/>
      <c r="G60" s="19" t="n">
        <f aca="false">COUNTIF(H6:H55,"Bajo")</f>
        <v>0</v>
      </c>
      <c r="H60" s="19"/>
      <c r="I60" s="20" t="n">
        <f aca="false">COUNTA(A6:A55)</f>
        <v>5</v>
      </c>
      <c r="J60" s="20"/>
      <c r="K60" s="21" t="n">
        <f aca="false">COUNTIF(O6:O55,"Cerrado")</f>
        <v>0</v>
      </c>
      <c r="L60" s="21"/>
      <c r="M60" s="22" t="n">
        <f aca="false">COUNTIF(O6:O55,"En mitigación")</f>
        <v>1</v>
      </c>
      <c r="N60" s="22"/>
      <c r="O60" s="22"/>
    </row>
  </sheetData>
  <mergeCells count="17">
    <mergeCell ref="A2:O2"/>
    <mergeCell ref="A3:O3"/>
    <mergeCell ref="A58:O58"/>
    <mergeCell ref="A59:B59"/>
    <mergeCell ref="C59:D59"/>
    <mergeCell ref="E59:F59"/>
    <mergeCell ref="G59:H59"/>
    <mergeCell ref="I59:J59"/>
    <mergeCell ref="K59:L59"/>
    <mergeCell ref="M59:O59"/>
    <mergeCell ref="A60:B60"/>
    <mergeCell ref="C60:D60"/>
    <mergeCell ref="E60:F60"/>
    <mergeCell ref="G60:H60"/>
    <mergeCell ref="I60:J60"/>
    <mergeCell ref="K60:L60"/>
    <mergeCell ref="M60:O60"/>
  </mergeCells>
  <dataValidations count="5">
    <dataValidation allowBlank="true" errorStyle="stop" operator="between" showDropDown="false" showErrorMessage="false" showInputMessage="false" sqref="F6:F105" type="list">
      <formula1>"1-Muy baja,2-Baja,3-Media,4-Alta,5-Muy alta"</formula1>
      <formula2>0</formula2>
    </dataValidation>
    <dataValidation allowBlank="true" errorStyle="stop" operator="between" showDropDown="false" showErrorMessage="false" showInputMessage="false" sqref="G6:G105" type="list">
      <formula1>"1-Muy bajo,2-Bajo,3-Medio,4-Alto,5-Muy alto"</formula1>
      <formula2>0</formula2>
    </dataValidation>
    <dataValidation allowBlank="true" errorStyle="stop" operator="between" showDropDown="false" showErrorMessage="false" showInputMessage="false" sqref="O6:O105" type="list">
      <formula1>"Identificado,En mitigación,Mitigado,Aceptado,Cerrado"</formula1>
      <formula2>0</formula2>
    </dataValidation>
    <dataValidation allowBlank="true" errorStyle="stop" operator="between" showDropDown="false" showErrorMessage="false" showInputMessage="false" sqref="D6:D105" type="list">
      <formula1>"Funcional,Técnico,Seguridad,Rendimiento,Integración,Datos,Ambiental,Proceso"</formula1>
      <formula2>0</formula2>
    </dataValidation>
    <dataValidation allowBlank="true" errorStyle="stop" operator="between" showDropDown="false" showErrorMessage="false" showInputMessage="false" sqref="J6:J105" type="list">
      <formula1>"Crítica,Alta,Media,Baja"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28"/>
    <col collapsed="false" customWidth="true" hidden="false" outlineLevel="0" max="3" min="3" style="0" width="18"/>
    <col collapsed="false" customWidth="true" hidden="false" outlineLevel="0" max="4" min="4" style="0" width="14"/>
    <col collapsed="false" customWidth="true" hidden="false" outlineLevel="0" max="5" min="5" style="0" width="12"/>
    <col collapsed="false" customWidth="true" hidden="false" outlineLevel="0" max="6" min="6" style="0" width="14"/>
    <col collapsed="false" customWidth="true" hidden="false" outlineLevel="0" max="7" min="7" style="0" width="12"/>
    <col collapsed="false" customWidth="true" hidden="false" outlineLevel="0" max="10" min="8" style="0" width="16"/>
  </cols>
  <sheetData>
    <row r="1" customFormat="false" ht="36" hidden="false" customHeight="true" outlineLevel="0" collapsed="false">
      <c r="A1" s="23" t="s">
        <v>76</v>
      </c>
      <c r="B1" s="23"/>
      <c r="C1" s="23"/>
      <c r="D1" s="23"/>
      <c r="E1" s="23"/>
      <c r="F1" s="23"/>
      <c r="G1" s="23"/>
      <c r="H1" s="23"/>
      <c r="I1" s="23"/>
      <c r="J1" s="23"/>
    </row>
    <row r="2" customFormat="false" ht="18" hidden="false" customHeight="true" outlineLevel="0" collapsed="false">
      <c r="A2" s="24" t="s">
        <v>77</v>
      </c>
      <c r="B2" s="24"/>
      <c r="C2" s="24"/>
      <c r="D2" s="24"/>
      <c r="E2" s="24"/>
      <c r="F2" s="24"/>
      <c r="G2" s="24"/>
      <c r="H2" s="24"/>
      <c r="I2" s="24"/>
      <c r="J2" s="24"/>
    </row>
    <row r="3" customFormat="false" ht="9.75" hidden="false" customHeight="true" outlineLevel="0" collapsed="false"/>
    <row r="4" customFormat="false" ht="21.75" hidden="false" customHeight="true" outlineLevel="0" collapsed="false">
      <c r="A4" s="25" t="s">
        <v>78</v>
      </c>
      <c r="B4" s="26" t="s">
        <v>79</v>
      </c>
      <c r="C4" s="26"/>
      <c r="D4" s="26"/>
      <c r="E4" s="26"/>
      <c r="F4" s="26"/>
    </row>
    <row r="5" customFormat="false" ht="30" hidden="false" customHeight="true" outlineLevel="0" collapsed="false">
      <c r="B5" s="27" t="s">
        <v>80</v>
      </c>
      <c r="C5" s="27" t="s">
        <v>81</v>
      </c>
      <c r="D5" s="27" t="s">
        <v>82</v>
      </c>
      <c r="E5" s="27" t="s">
        <v>83</v>
      </c>
      <c r="F5" s="27" t="s">
        <v>84</v>
      </c>
    </row>
    <row r="6" customFormat="false" ht="42" hidden="false" customHeight="true" outlineLevel="0" collapsed="false">
      <c r="A6" s="27" t="s">
        <v>85</v>
      </c>
      <c r="B6" s="28" t="s">
        <v>86</v>
      </c>
      <c r="C6" s="29" t="s">
        <v>87</v>
      </c>
      <c r="D6" s="30" t="s">
        <v>88</v>
      </c>
      <c r="E6" s="31" t="s">
        <v>89</v>
      </c>
      <c r="F6" s="31" t="s">
        <v>90</v>
      </c>
    </row>
    <row r="7" customFormat="false" ht="42" hidden="false" customHeight="true" outlineLevel="0" collapsed="false">
      <c r="A7" s="27" t="s">
        <v>91</v>
      </c>
      <c r="B7" s="28" t="s">
        <v>92</v>
      </c>
      <c r="C7" s="29" t="s">
        <v>93</v>
      </c>
      <c r="D7" s="30" t="s">
        <v>94</v>
      </c>
      <c r="E7" s="30" t="s">
        <v>95</v>
      </c>
      <c r="F7" s="31" t="s">
        <v>89</v>
      </c>
    </row>
    <row r="8" customFormat="false" ht="42" hidden="false" customHeight="true" outlineLevel="0" collapsed="false">
      <c r="A8" s="27" t="s">
        <v>96</v>
      </c>
      <c r="B8" s="28" t="s">
        <v>97</v>
      </c>
      <c r="C8" s="29" t="s">
        <v>98</v>
      </c>
      <c r="D8" s="29" t="s">
        <v>99</v>
      </c>
      <c r="E8" s="30" t="s">
        <v>94</v>
      </c>
      <c r="F8" s="30" t="s">
        <v>88</v>
      </c>
    </row>
    <row r="9" customFormat="false" ht="42" hidden="false" customHeight="true" outlineLevel="0" collapsed="false">
      <c r="A9" s="27" t="s">
        <v>100</v>
      </c>
      <c r="B9" s="28" t="s">
        <v>101</v>
      </c>
      <c r="C9" s="28" t="s">
        <v>92</v>
      </c>
      <c r="D9" s="29" t="s">
        <v>98</v>
      </c>
      <c r="E9" s="29" t="s">
        <v>93</v>
      </c>
      <c r="F9" s="29" t="s">
        <v>87</v>
      </c>
    </row>
    <row r="10" customFormat="false" ht="42" hidden="false" customHeight="true" outlineLevel="0" collapsed="false">
      <c r="A10" s="27" t="s">
        <v>102</v>
      </c>
      <c r="B10" s="28" t="s">
        <v>103</v>
      </c>
      <c r="C10" s="28" t="s">
        <v>101</v>
      </c>
      <c r="D10" s="28" t="s">
        <v>97</v>
      </c>
      <c r="E10" s="28" t="s">
        <v>92</v>
      </c>
      <c r="F10" s="28" t="s">
        <v>86</v>
      </c>
    </row>
    <row r="12" customFormat="false" ht="13.5" hidden="false" customHeight="true" outlineLevel="0" collapsed="false"/>
    <row r="13" customFormat="false" ht="24" hidden="false" customHeight="true" outlineLevel="0" collapsed="false">
      <c r="A13" s="8" t="s">
        <v>104</v>
      </c>
      <c r="B13" s="8"/>
      <c r="C13" s="8"/>
      <c r="D13" s="8"/>
      <c r="E13" s="8"/>
      <c r="F13" s="8"/>
      <c r="G13" s="8"/>
      <c r="H13" s="8"/>
      <c r="I13" s="8"/>
      <c r="J13" s="8"/>
    </row>
    <row r="14" customFormat="false" ht="25.5" hidden="false" customHeight="true" outlineLevel="0" collapsed="false">
      <c r="A14" s="32" t="s">
        <v>105</v>
      </c>
      <c r="B14" s="32"/>
      <c r="C14" s="32" t="s">
        <v>106</v>
      </c>
      <c r="D14" s="32"/>
      <c r="E14" s="33" t="s">
        <v>107</v>
      </c>
      <c r="F14" s="33"/>
      <c r="G14" s="33"/>
      <c r="H14" s="33"/>
      <c r="I14" s="33"/>
      <c r="J14" s="33"/>
    </row>
    <row r="15" customFormat="false" ht="25.5" hidden="false" customHeight="true" outlineLevel="0" collapsed="false">
      <c r="A15" s="34" t="s">
        <v>108</v>
      </c>
      <c r="B15" s="34"/>
      <c r="C15" s="34" t="s">
        <v>109</v>
      </c>
      <c r="D15" s="34"/>
      <c r="E15" s="35" t="s">
        <v>110</v>
      </c>
      <c r="F15" s="35"/>
      <c r="G15" s="35"/>
      <c r="H15" s="35"/>
      <c r="I15" s="35"/>
      <c r="J15" s="35"/>
    </row>
    <row r="16" customFormat="false" ht="25.5" hidden="false" customHeight="true" outlineLevel="0" collapsed="false">
      <c r="A16" s="36" t="s">
        <v>111</v>
      </c>
      <c r="B16" s="36"/>
      <c r="C16" s="36" t="s">
        <v>112</v>
      </c>
      <c r="D16" s="36"/>
      <c r="E16" s="37" t="s">
        <v>113</v>
      </c>
      <c r="F16" s="37"/>
      <c r="G16" s="37"/>
      <c r="H16" s="37"/>
      <c r="I16" s="37"/>
      <c r="J16" s="37"/>
    </row>
    <row r="17" customFormat="false" ht="25.5" hidden="false" customHeight="true" outlineLevel="0" collapsed="false">
      <c r="A17" s="38" t="s">
        <v>114</v>
      </c>
      <c r="B17" s="38"/>
      <c r="C17" s="38" t="s">
        <v>115</v>
      </c>
      <c r="D17" s="38"/>
      <c r="E17" s="39" t="s">
        <v>116</v>
      </c>
      <c r="F17" s="39"/>
      <c r="G17" s="39"/>
      <c r="H17" s="39"/>
      <c r="I17" s="39"/>
      <c r="J17" s="39"/>
    </row>
    <row r="19" customFormat="false" ht="13.5" hidden="false" customHeight="true" outlineLevel="0" collapsed="false"/>
    <row r="20" customFormat="false" ht="24" hidden="false" customHeight="true" outlineLevel="0" collapsed="false">
      <c r="A20" s="8" t="s">
        <v>117</v>
      </c>
      <c r="B20" s="8"/>
      <c r="C20" s="8"/>
      <c r="D20" s="8"/>
      <c r="E20" s="8"/>
      <c r="F20" s="8"/>
      <c r="G20" s="8"/>
      <c r="H20" s="8"/>
      <c r="I20" s="8"/>
      <c r="J20" s="8"/>
    </row>
    <row r="21" customFormat="false" ht="21.75" hidden="false" customHeight="true" outlineLevel="0" collapsed="false">
      <c r="A21" s="40" t="s">
        <v>2</v>
      </c>
      <c r="B21" s="40" t="s">
        <v>118</v>
      </c>
      <c r="C21" s="40" t="s">
        <v>119</v>
      </c>
      <c r="D21" s="40" t="s">
        <v>120</v>
      </c>
      <c r="E21" s="40" t="s">
        <v>10</v>
      </c>
      <c r="F21" s="40" t="s">
        <v>121</v>
      </c>
      <c r="G21" s="40" t="s">
        <v>11</v>
      </c>
    </row>
    <row r="22" customFormat="false" ht="21.75" hidden="false" customHeight="true" outlineLevel="0" collapsed="false">
      <c r="A22" s="41" t="str">
        <f aca="false">'⚠️ Matriz de Riesgo'!A6</f>
        <v>RQ-001</v>
      </c>
      <c r="B22" s="42" t="str">
        <f aca="false">'⚠️ Matriz de Riesgo'!C6</f>
        <v>Autenticación falla con tokens expirados</v>
      </c>
      <c r="C22" s="41" t="n">
        <f aca="false">IFERROR(VALUE(LEFT('⚠️ Matriz de Riesgo'!F6,1)),"")</f>
        <v>4</v>
      </c>
      <c r="D22" s="41" t="n">
        <f aca="false">IFERROR(VALUE(LEFT('⚠️ Matriz de Riesgo'!G6,1)),"")</f>
        <v>4</v>
      </c>
      <c r="E22" s="41" t="n">
        <f aca="false">IFERROR(C22*D22,"")</f>
        <v>16</v>
      </c>
      <c r="F22" s="41" t="str">
        <f aca="false">'⚠️ Matriz de Riesgo'!H6</f>
        <v>Alto</v>
      </c>
      <c r="G22" s="41" t="str">
        <f aca="false">'⚠️ Matriz de Riesgo'!J6</f>
        <v>Alta</v>
      </c>
    </row>
    <row r="23" customFormat="false" ht="21.75" hidden="false" customHeight="true" outlineLevel="0" collapsed="false">
      <c r="A23" s="43" t="str">
        <f aca="false">'⚠️ Matriz de Riesgo'!A7</f>
        <v>RQ-002</v>
      </c>
      <c r="B23" s="44" t="str">
        <f aca="false">'⚠️ Matriz de Riesgo'!C7</f>
        <v>Timeout en transacciones de alto volumen</v>
      </c>
      <c r="C23" s="43" t="n">
        <f aca="false">IFERROR(VALUE(LEFT('⚠️ Matriz de Riesgo'!F7,1)),"")</f>
        <v>3</v>
      </c>
      <c r="D23" s="43" t="n">
        <f aca="false">IFERROR(VALUE(LEFT('⚠️ Matriz de Riesgo'!G7,1)),"")</f>
        <v>5</v>
      </c>
      <c r="E23" s="43" t="n">
        <f aca="false">IFERROR(C23*D23,"")</f>
        <v>15</v>
      </c>
      <c r="F23" s="43" t="str">
        <f aca="false">'⚠️ Matriz de Riesgo'!H7</f>
        <v>Alto</v>
      </c>
      <c r="G23" s="43" t="str">
        <f aca="false">'⚠️ Matriz de Riesgo'!J7</f>
        <v>Alta</v>
      </c>
    </row>
    <row r="24" customFormat="false" ht="21.75" hidden="false" customHeight="true" outlineLevel="0" collapsed="false">
      <c r="A24" s="41" t="str">
        <f aca="false">'⚠️ Matriz de Riesgo'!A8</f>
        <v>RQ-003</v>
      </c>
      <c r="B24" s="42" t="str">
        <f aca="false">'⚠️ Matriz de Riesgo'!C8</f>
        <v>Exposición de datos sensibles en logs</v>
      </c>
      <c r="C24" s="41" t="n">
        <f aca="false">IFERROR(VALUE(LEFT('⚠️ Matriz de Riesgo'!F8,1)),"")</f>
        <v>2</v>
      </c>
      <c r="D24" s="41" t="n">
        <f aca="false">IFERROR(VALUE(LEFT('⚠️ Matriz de Riesgo'!G8,1)),"")</f>
        <v>5</v>
      </c>
      <c r="E24" s="41" t="n">
        <f aca="false">IFERROR(C24*D24,"")</f>
        <v>10</v>
      </c>
      <c r="F24" s="41" t="str">
        <f aca="false">'⚠️ Matriz de Riesgo'!H8</f>
        <v>Medio</v>
      </c>
      <c r="G24" s="41" t="str">
        <f aca="false">'⚠️ Matriz de Riesgo'!J8</f>
        <v>Media</v>
      </c>
    </row>
    <row r="25" customFormat="false" ht="21.75" hidden="false" customHeight="true" outlineLevel="0" collapsed="false">
      <c r="A25" s="43" t="str">
        <f aca="false">'⚠️ Matriz de Riesgo'!A9</f>
        <v>RQ-004</v>
      </c>
      <c r="B25" s="44" t="str">
        <f aca="false">'⚠️ Matriz de Riesgo'!C9</f>
        <v>Fallo en sincronización con sistema legado</v>
      </c>
      <c r="C25" s="43" t="n">
        <f aca="false">IFERROR(VALUE(LEFT('⚠️ Matriz de Riesgo'!F9,1)),"")</f>
        <v>3</v>
      </c>
      <c r="D25" s="43" t="n">
        <f aca="false">IFERROR(VALUE(LEFT('⚠️ Matriz de Riesgo'!G9,1)),"")</f>
        <v>3</v>
      </c>
      <c r="E25" s="43" t="n">
        <f aca="false">IFERROR(C25*D25,"")</f>
        <v>9</v>
      </c>
      <c r="F25" s="43" t="str">
        <f aca="false">'⚠️ Matriz de Riesgo'!H9</f>
        <v>Medio</v>
      </c>
      <c r="G25" s="43" t="str">
        <f aca="false">'⚠️ Matriz de Riesgo'!J9</f>
        <v>Media</v>
      </c>
    </row>
    <row r="26" customFormat="false" ht="21.75" hidden="false" customHeight="true" outlineLevel="0" collapsed="false">
      <c r="A26" s="41" t="str">
        <f aca="false">'⚠️ Matriz de Riesgo'!A10</f>
        <v>RQ-005</v>
      </c>
      <c r="B26" s="42" t="str">
        <f aca="false">'⚠️ Matriz de Riesgo'!C10</f>
        <v>Datos incorrectos en reportes financieros</v>
      </c>
      <c r="C26" s="41" t="n">
        <f aca="false">IFERROR(VALUE(LEFT('⚠️ Matriz de Riesgo'!F10,1)),"")</f>
        <v>2</v>
      </c>
      <c r="D26" s="41" t="n">
        <f aca="false">IFERROR(VALUE(LEFT('⚠️ Matriz de Riesgo'!G10,1)),"")</f>
        <v>4</v>
      </c>
      <c r="E26" s="41" t="n">
        <f aca="false">IFERROR(C26*D26,"")</f>
        <v>8</v>
      </c>
      <c r="F26" s="41" t="str">
        <f aca="false">'⚠️ Matriz de Riesgo'!H10</f>
        <v>Medio</v>
      </c>
      <c r="G26" s="41" t="str">
        <f aca="false">'⚠️ Matriz de Riesgo'!J10</f>
        <v>Baja</v>
      </c>
    </row>
    <row r="27" customFormat="false" ht="21.75" hidden="false" customHeight="true" outlineLevel="0" collapsed="false">
      <c r="A27" s="43" t="n">
        <f aca="false">'⚠️ Matriz de Riesgo'!A11</f>
        <v>0</v>
      </c>
      <c r="B27" s="44" t="n">
        <f aca="false">'⚠️ Matriz de Riesgo'!C11</f>
        <v>0</v>
      </c>
      <c r="C27" s="43" t="str">
        <f aca="false">IFERROR(VALUE(LEFT('⚠️ Matriz de Riesgo'!F11,1)),"")</f>
        <v/>
      </c>
      <c r="D27" s="43" t="str">
        <f aca="false">IFERROR(VALUE(LEFT('⚠️ Matriz de Riesgo'!G11,1)),"")</f>
        <v/>
      </c>
      <c r="E27" s="43" t="str">
        <f aca="false">IFERROR(C27*D27,"")</f>
        <v/>
      </c>
      <c r="F27" s="43" t="str">
        <f aca="false">'⚠️ Matriz de Riesgo'!H11</f>
        <v>Crítico</v>
      </c>
      <c r="G27" s="43" t="n">
        <f aca="false">'⚠️ Matriz de Riesgo'!J11</f>
        <v>0</v>
      </c>
    </row>
    <row r="28" customFormat="false" ht="21.75" hidden="false" customHeight="true" outlineLevel="0" collapsed="false">
      <c r="A28" s="41" t="n">
        <f aca="false">'⚠️ Matriz de Riesgo'!A12</f>
        <v>0</v>
      </c>
      <c r="B28" s="42" t="n">
        <f aca="false">'⚠️ Matriz de Riesgo'!C12</f>
        <v>0</v>
      </c>
      <c r="C28" s="41" t="str">
        <f aca="false">IFERROR(VALUE(LEFT('⚠️ Matriz de Riesgo'!F12,1)),"")</f>
        <v/>
      </c>
      <c r="D28" s="41" t="str">
        <f aca="false">IFERROR(VALUE(LEFT('⚠️ Matriz de Riesgo'!G12,1)),"")</f>
        <v/>
      </c>
      <c r="E28" s="41" t="str">
        <f aca="false">IFERROR(C28*D28,"")</f>
        <v/>
      </c>
      <c r="F28" s="41" t="str">
        <f aca="false">'⚠️ Matriz de Riesgo'!H12</f>
        <v>Crítico</v>
      </c>
      <c r="G28" s="41" t="n">
        <f aca="false">'⚠️ Matriz de Riesgo'!J12</f>
        <v>0</v>
      </c>
    </row>
    <row r="29" customFormat="false" ht="21.75" hidden="false" customHeight="true" outlineLevel="0" collapsed="false">
      <c r="A29" s="43" t="n">
        <f aca="false">'⚠️ Matriz de Riesgo'!A13</f>
        <v>0</v>
      </c>
      <c r="B29" s="44" t="n">
        <f aca="false">'⚠️ Matriz de Riesgo'!C13</f>
        <v>0</v>
      </c>
      <c r="C29" s="43" t="str">
        <f aca="false">IFERROR(VALUE(LEFT('⚠️ Matriz de Riesgo'!F13,1)),"")</f>
        <v/>
      </c>
      <c r="D29" s="43" t="str">
        <f aca="false">IFERROR(VALUE(LEFT('⚠️ Matriz de Riesgo'!G13,1)),"")</f>
        <v/>
      </c>
      <c r="E29" s="43" t="str">
        <f aca="false">IFERROR(C29*D29,"")</f>
        <v/>
      </c>
      <c r="F29" s="43" t="str">
        <f aca="false">'⚠️ Matriz de Riesgo'!H13</f>
        <v>Crítico</v>
      </c>
      <c r="G29" s="43" t="n">
        <f aca="false">'⚠️ Matriz de Riesgo'!J13</f>
        <v>0</v>
      </c>
    </row>
    <row r="30" customFormat="false" ht="21.75" hidden="false" customHeight="true" outlineLevel="0" collapsed="false">
      <c r="A30" s="41" t="n">
        <f aca="false">'⚠️ Matriz de Riesgo'!A14</f>
        <v>0</v>
      </c>
      <c r="B30" s="42" t="n">
        <f aca="false">'⚠️ Matriz de Riesgo'!C14</f>
        <v>0</v>
      </c>
      <c r="C30" s="41" t="str">
        <f aca="false">IFERROR(VALUE(LEFT('⚠️ Matriz de Riesgo'!F14,1)),"")</f>
        <v/>
      </c>
      <c r="D30" s="41" t="str">
        <f aca="false">IFERROR(VALUE(LEFT('⚠️ Matriz de Riesgo'!G14,1)),"")</f>
        <v/>
      </c>
      <c r="E30" s="41" t="str">
        <f aca="false">IFERROR(C30*D30,"")</f>
        <v/>
      </c>
      <c r="F30" s="41" t="str">
        <f aca="false">'⚠️ Matriz de Riesgo'!H14</f>
        <v>Crítico</v>
      </c>
      <c r="G30" s="41" t="n">
        <f aca="false">'⚠️ Matriz de Riesgo'!J14</f>
        <v>0</v>
      </c>
    </row>
    <row r="31" customFormat="false" ht="21.75" hidden="false" customHeight="true" outlineLevel="0" collapsed="false">
      <c r="A31" s="43" t="n">
        <f aca="false">'⚠️ Matriz de Riesgo'!A15</f>
        <v>0</v>
      </c>
      <c r="B31" s="44" t="n">
        <f aca="false">'⚠️ Matriz de Riesgo'!C15</f>
        <v>0</v>
      </c>
      <c r="C31" s="43" t="str">
        <f aca="false">IFERROR(VALUE(LEFT('⚠️ Matriz de Riesgo'!F15,1)),"")</f>
        <v/>
      </c>
      <c r="D31" s="43" t="str">
        <f aca="false">IFERROR(VALUE(LEFT('⚠️ Matriz de Riesgo'!G15,1)),"")</f>
        <v/>
      </c>
      <c r="E31" s="43" t="str">
        <f aca="false">IFERROR(C31*D31,"")</f>
        <v/>
      </c>
      <c r="F31" s="43" t="str">
        <f aca="false">'⚠️ Matriz de Riesgo'!H15</f>
        <v>Crítico</v>
      </c>
      <c r="G31" s="43" t="n">
        <f aca="false">'⚠️ Matriz de Riesgo'!J15</f>
        <v>0</v>
      </c>
    </row>
  </sheetData>
  <mergeCells count="17">
    <mergeCell ref="A1:J1"/>
    <mergeCell ref="A2:J2"/>
    <mergeCell ref="B4:F4"/>
    <mergeCell ref="A13:J13"/>
    <mergeCell ref="A14:B14"/>
    <mergeCell ref="C14:D14"/>
    <mergeCell ref="E14:J14"/>
    <mergeCell ref="A15:B15"/>
    <mergeCell ref="C15:D15"/>
    <mergeCell ref="E15:J15"/>
    <mergeCell ref="A16:B16"/>
    <mergeCell ref="C16:D16"/>
    <mergeCell ref="E16:J16"/>
    <mergeCell ref="A17:B17"/>
    <mergeCell ref="C17:D17"/>
    <mergeCell ref="E17:J17"/>
    <mergeCell ref="A20:J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60"/>
    <col collapsed="false" customWidth="true" hidden="false" outlineLevel="0" max="4" min="4" style="0" width="4"/>
  </cols>
  <sheetData>
    <row r="1" customFormat="false" ht="36" hidden="false" customHeight="true" outlineLevel="0" collapsed="false">
      <c r="A1" s="23" t="s">
        <v>122</v>
      </c>
      <c r="B1" s="23"/>
      <c r="C1" s="23"/>
      <c r="D1" s="23"/>
    </row>
    <row r="2" customFormat="false" ht="9.75" hidden="false" customHeight="true" outlineLevel="0" collapsed="false"/>
    <row r="3" customFormat="false" ht="24" hidden="false" customHeight="true" outlineLevel="0" collapsed="false">
      <c r="B3" s="45" t="s">
        <v>123</v>
      </c>
      <c r="C3" s="46" t="s">
        <v>124</v>
      </c>
    </row>
    <row r="4" customFormat="false" ht="24" hidden="false" customHeight="true" outlineLevel="0" collapsed="false">
      <c r="B4" s="47" t="s">
        <v>2</v>
      </c>
      <c r="C4" s="48" t="s">
        <v>125</v>
      </c>
    </row>
    <row r="5" customFormat="false" ht="24" hidden="false" customHeight="true" outlineLevel="0" collapsed="false">
      <c r="B5" s="49" t="s">
        <v>3</v>
      </c>
      <c r="C5" s="50" t="s">
        <v>126</v>
      </c>
    </row>
    <row r="6" customFormat="false" ht="24" hidden="false" customHeight="true" outlineLevel="0" collapsed="false">
      <c r="B6" s="47" t="s">
        <v>4</v>
      </c>
      <c r="C6" s="48" t="s">
        <v>127</v>
      </c>
    </row>
    <row r="7" customFormat="false" ht="24" hidden="false" customHeight="true" outlineLevel="0" collapsed="false">
      <c r="B7" s="49" t="s">
        <v>5</v>
      </c>
      <c r="C7" s="50" t="s">
        <v>128</v>
      </c>
    </row>
    <row r="8" customFormat="false" ht="24" hidden="false" customHeight="true" outlineLevel="0" collapsed="false">
      <c r="B8" s="47" t="s">
        <v>6</v>
      </c>
      <c r="C8" s="48" t="s">
        <v>129</v>
      </c>
    </row>
    <row r="9" customFormat="false" ht="42" hidden="false" customHeight="true" outlineLevel="0" collapsed="false">
      <c r="B9" s="49" t="s">
        <v>7</v>
      </c>
      <c r="C9" s="50" t="s">
        <v>130</v>
      </c>
    </row>
    <row r="10" customFormat="false" ht="42" hidden="false" customHeight="true" outlineLevel="0" collapsed="false">
      <c r="B10" s="47" t="s">
        <v>8</v>
      </c>
      <c r="C10" s="48" t="s">
        <v>131</v>
      </c>
    </row>
    <row r="11" customFormat="false" ht="42" hidden="false" customHeight="true" outlineLevel="0" collapsed="false">
      <c r="B11" s="49" t="s">
        <v>9</v>
      </c>
      <c r="C11" s="50" t="s">
        <v>132</v>
      </c>
    </row>
    <row r="12" customFormat="false" ht="24" hidden="false" customHeight="true" outlineLevel="0" collapsed="false">
      <c r="B12" s="47" t="s">
        <v>10</v>
      </c>
      <c r="C12" s="48" t="s">
        <v>133</v>
      </c>
    </row>
    <row r="13" customFormat="false" ht="24" hidden="false" customHeight="true" outlineLevel="0" collapsed="false">
      <c r="B13" s="49" t="s">
        <v>11</v>
      </c>
      <c r="C13" s="50" t="s">
        <v>134</v>
      </c>
    </row>
    <row r="14" customFormat="false" ht="24" hidden="false" customHeight="true" outlineLevel="0" collapsed="false">
      <c r="B14" s="47" t="s">
        <v>12</v>
      </c>
      <c r="C14" s="48" t="s">
        <v>135</v>
      </c>
    </row>
    <row r="15" customFormat="false" ht="24" hidden="false" customHeight="true" outlineLevel="0" collapsed="false">
      <c r="B15" s="49" t="s">
        <v>13</v>
      </c>
      <c r="C15" s="50" t="s">
        <v>136</v>
      </c>
    </row>
    <row r="16" customFormat="false" ht="24" hidden="false" customHeight="true" outlineLevel="0" collapsed="false">
      <c r="B16" s="47" t="s">
        <v>14</v>
      </c>
      <c r="C16" s="48" t="s">
        <v>137</v>
      </c>
    </row>
    <row r="17" customFormat="false" ht="24" hidden="false" customHeight="true" outlineLevel="0" collapsed="false">
      <c r="B17" s="49" t="s">
        <v>15</v>
      </c>
      <c r="C17" s="50" t="s">
        <v>138</v>
      </c>
    </row>
    <row r="18" customFormat="false" ht="42" hidden="false" customHeight="true" outlineLevel="0" collapsed="false">
      <c r="B18" s="47" t="s">
        <v>16</v>
      </c>
      <c r="C18" s="48" t="s">
        <v>139</v>
      </c>
    </row>
    <row r="20" customFormat="false" ht="25.5" hidden="false" customHeight="true" outlineLevel="0" collapsed="false">
      <c r="B20" s="8" t="s">
        <v>140</v>
      </c>
      <c r="C20" s="8"/>
    </row>
    <row r="21" customFormat="false" ht="24" hidden="false" customHeight="true" outlineLevel="0" collapsed="false">
      <c r="B21" s="51" t="s">
        <v>141</v>
      </c>
      <c r="C21" s="51"/>
    </row>
    <row r="22" customFormat="false" ht="24" hidden="false" customHeight="true" outlineLevel="0" collapsed="false">
      <c r="B22" s="52" t="s">
        <v>142</v>
      </c>
      <c r="C22" s="52"/>
    </row>
    <row r="23" customFormat="false" ht="24" hidden="false" customHeight="true" outlineLevel="0" collapsed="false">
      <c r="B23" s="51" t="s">
        <v>143</v>
      </c>
      <c r="C23" s="51"/>
    </row>
    <row r="24" customFormat="false" ht="24" hidden="false" customHeight="true" outlineLevel="0" collapsed="false">
      <c r="B24" s="52" t="s">
        <v>144</v>
      </c>
      <c r="C24" s="52"/>
    </row>
    <row r="25" customFormat="false" ht="24" hidden="false" customHeight="true" outlineLevel="0" collapsed="false">
      <c r="B25" s="51" t="s">
        <v>145</v>
      </c>
      <c r="C25" s="51"/>
    </row>
    <row r="26" customFormat="false" ht="24" hidden="false" customHeight="true" outlineLevel="0" collapsed="false">
      <c r="B26" s="52" t="s">
        <v>146</v>
      </c>
      <c r="C26" s="52"/>
    </row>
  </sheetData>
  <mergeCells count="8">
    <mergeCell ref="A1:D1"/>
    <mergeCell ref="B20:C20"/>
    <mergeCell ref="B21:C21"/>
    <mergeCell ref="B22:C22"/>
    <mergeCell ref="B23:C23"/>
    <mergeCell ref="B24:C24"/>
    <mergeCell ref="B25:C25"/>
    <mergeCell ref="B26:C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2026-03-31T20:03:25Z</dcterms:created>
  <dc:creator>openpyxl</dc:creator>
  <dc:description/>
  <dc:language>en-US</dc:language>
  <cp:lastModifiedBy/>
  <dcterms:modified xsi:type="dcterms:W3CDTF">2026-03-31T20:03:25Z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